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1055" windowHeight="6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'Sheet1'!$A$1:$H$310</definedName>
  </definedNames>
  <calcPr fullCalcOnLoad="1"/>
</workbook>
</file>

<file path=xl/sharedStrings.xml><?xml version="1.0" encoding="utf-8"?>
<sst xmlns="http://schemas.openxmlformats.org/spreadsheetml/2006/main" count="343" uniqueCount="184">
  <si>
    <t>PRICE PER UNIT</t>
  </si>
  <si>
    <t>ITEM</t>
  </si>
  <si>
    <t>DESCRIPTION</t>
  </si>
  <si>
    <t>QUANTITY</t>
  </si>
  <si>
    <t>UNIT</t>
  </si>
  <si>
    <t xml:space="preserve"> MATERIAL COST ONLY</t>
  </si>
  <si>
    <t>ALL OTHER CHARGES</t>
  </si>
  <si>
    <t xml:space="preserve">INSTALLED </t>
  </si>
  <si>
    <t>TOTAL COST</t>
  </si>
  <si>
    <t>Page: 1</t>
  </si>
  <si>
    <t>No.</t>
  </si>
  <si>
    <t>Lot</t>
  </si>
  <si>
    <t>Page: 2</t>
  </si>
  <si>
    <t>POWER SUPPLY</t>
  </si>
  <si>
    <t>B.</t>
  </si>
  <si>
    <t>meter</t>
  </si>
  <si>
    <t xml:space="preserve">       JPSCo. Ltd. Liaison Only By Contractor</t>
  </si>
  <si>
    <t>INFRASTRUCTURE</t>
  </si>
  <si>
    <t>ELECTRICAL DISTRIBUTION SYSTEM</t>
  </si>
  <si>
    <t>A.</t>
  </si>
  <si>
    <t>C.</t>
  </si>
  <si>
    <t>D.</t>
  </si>
  <si>
    <t xml:space="preserve">LIGHTING </t>
  </si>
  <si>
    <t>CONVENIENCE OUTLETS &amp; LIGHT SWITCHES</t>
  </si>
  <si>
    <t>mounted convenience outlet. Mounted 450mm (18") above</t>
  </si>
  <si>
    <t>CABLES &amp; ACCESSORIES</t>
  </si>
  <si>
    <t xml:space="preserve">EARTHING SYSTEMS </t>
  </si>
  <si>
    <t>complete with reinforced metal cover</t>
  </si>
  <si>
    <r>
      <t>m</t>
    </r>
    <r>
      <rPr>
        <vertAlign val="superscript"/>
        <sz val="10"/>
        <rFont val="Arial"/>
        <family val="2"/>
      </rPr>
      <t>3</t>
    </r>
  </si>
  <si>
    <t>manholes complete with reinforced metal cover</t>
  </si>
  <si>
    <t>(v) Handi Boxes</t>
  </si>
  <si>
    <t>(vi) Switch Boxes</t>
  </si>
  <si>
    <t>(vii) Conduit Adaptors</t>
  </si>
  <si>
    <t>(viii) Conduit Bends</t>
  </si>
  <si>
    <t>(ix) Flex Conduits</t>
  </si>
  <si>
    <t>(i) 300 (12") x 300 (12") x 150mm (6") PVC Boxes</t>
  </si>
  <si>
    <t>(ii) 150 (6") x 150 (6") x 100mm (4") PVC Boxes</t>
  </si>
  <si>
    <t>(iv) 100mm x 100mm Boxes</t>
  </si>
  <si>
    <t>wall mounted panelboard complete as follows:</t>
  </si>
  <si>
    <t>(iii) Octagonal Boxes</t>
  </si>
  <si>
    <t>E.</t>
  </si>
  <si>
    <t>(2) 2 Gang</t>
  </si>
  <si>
    <t>(3) 3 Gang</t>
  </si>
  <si>
    <t>(1) 1 Gang</t>
  </si>
  <si>
    <t>LIGHTNING PROTECTION SYSTEM</t>
  </si>
  <si>
    <t>(vi) Inspection/Testing box</t>
  </si>
  <si>
    <t>Common Services</t>
  </si>
  <si>
    <t>For all shops</t>
  </si>
  <si>
    <t>floor level</t>
  </si>
  <si>
    <t xml:space="preserve"> level</t>
  </si>
  <si>
    <t>F.</t>
  </si>
  <si>
    <t>CONDUITS &amp; ACCESSORIES</t>
  </si>
  <si>
    <t>Electrical</t>
  </si>
  <si>
    <t>(1) Trenching</t>
  </si>
  <si>
    <t>(2) Backfill with shifted sand</t>
  </si>
  <si>
    <t>(3) Backfill with excavated soil</t>
  </si>
  <si>
    <t>Government Electrical Inspectorate Fee</t>
  </si>
  <si>
    <t>Miscellaneous Items for Complete Installation</t>
  </si>
  <si>
    <t>SUB-TOTAL</t>
  </si>
  <si>
    <t>GRAND TOTAL</t>
  </si>
  <si>
    <t>Carried to Form of Tender</t>
  </si>
  <si>
    <t>(iv) 15A, 2 pole, 220V automatic sub circuit breaker</t>
  </si>
  <si>
    <t>(iv) 15A, 2 pole 220V, automatic sub circuit breaker</t>
  </si>
  <si>
    <t xml:space="preserve">(i) 15A, 110V, duplex parallel pin and ground, flush wall  </t>
  </si>
  <si>
    <t>(v) 15A, 220V Single - Way Light Switch</t>
  </si>
  <si>
    <t>(ii) Telephone outlet, flush wall mounted 450mm (18") above floor</t>
  </si>
  <si>
    <t>(ii) 15A, 220V Single - Way Light Switch</t>
  </si>
  <si>
    <t>(ii) 20mm diameter Schedule 40 PVC Conduit</t>
  </si>
  <si>
    <t>(iii) Conduit &amp; Accessories</t>
  </si>
  <si>
    <t>(i) 20mm diameter Schedule 40 PVC Conduit</t>
  </si>
  <si>
    <t>(ii) Conduit &amp; Accessories</t>
  </si>
  <si>
    <t>(iii) 1m High Solid Copper Lightning Arrestor</t>
  </si>
  <si>
    <t>(iv) Tape Clips Support</t>
  </si>
  <si>
    <t>(v) Tape and Earth Rod Connector</t>
  </si>
  <si>
    <t>(vii) Thermo-weld Joints</t>
  </si>
  <si>
    <t>(viii) 2400mm PVC Moulding</t>
  </si>
  <si>
    <t xml:space="preserve">(i) Plinth Constructed of 3000 psi concrete for Electrical </t>
  </si>
  <si>
    <t xml:space="preserve">(ii) Plinth Constructed of 3000 psi concrete for Air Conditoning  </t>
  </si>
  <si>
    <t>(x) Miscellaneous Hardware</t>
  </si>
  <si>
    <t>Condenser Units.  Ref. Dwg. E15  for details.</t>
  </si>
  <si>
    <t>ISOLATORS (Air Conditioning)</t>
  </si>
  <si>
    <t>(i) 2m Long Steel Core Copper Earth Rod</t>
  </si>
  <si>
    <t>(ii) 2m Long Steel Core Copper Earth Rod</t>
  </si>
  <si>
    <t>(iv) Occupancy Sensor</t>
  </si>
  <si>
    <t>(v) Photocell Switch</t>
  </si>
  <si>
    <t>(viii) Light Switch Boxes</t>
  </si>
  <si>
    <t>(x) Cover Plates for 110V Outlets</t>
  </si>
  <si>
    <t>(xi) Light Switch Cover Plates</t>
  </si>
  <si>
    <t xml:space="preserve">(i) 15A, 110V, duplex parallel pin and ground, flush wall mounted  </t>
  </si>
  <si>
    <t>convenience outlet. Mounted 450mm (18") above floor level.</t>
  </si>
  <si>
    <t>(iii) 15A, 2 pole, 220V automatic sub circuit breaker</t>
  </si>
  <si>
    <t>floor level.</t>
  </si>
  <si>
    <t>Telephone</t>
  </si>
  <si>
    <t>(ix) Telephone/ Power Outlet Boxes</t>
  </si>
  <si>
    <t xml:space="preserve">(i) 450mm x 500mm x 450mm deep reinforced concrete  </t>
  </si>
  <si>
    <t>(ii) Trenching &amp; Back Filling</t>
  </si>
  <si>
    <t>(i) 100mm diameter Schedule 40 PVC Conduit</t>
  </si>
  <si>
    <t>AIR CONDITIONING REQUIREMENTS</t>
  </si>
  <si>
    <t>(i) Insulated Refrigerant Pipes (liquid &amp; gas) from condensing unit</t>
  </si>
  <si>
    <t xml:space="preserve">to evaporators </t>
  </si>
  <si>
    <t>(1) 6.4mm diameter &amp; 12.7mm diameter</t>
  </si>
  <si>
    <t>(2) 9.5mm diameter &amp; 15.9mm diameter</t>
  </si>
  <si>
    <t>(ii) 25mm diameter Condensate Drain Pipe</t>
  </si>
  <si>
    <t>(iii) 100mm diameter Schedule 40 PVC Conduit (AC)</t>
  </si>
  <si>
    <t>(i) 25mm diameter Schedule 40 PVC Conduit</t>
  </si>
  <si>
    <t xml:space="preserve">(i) 600mm x 600mm x 600mm deep reinforced concrete manholes </t>
  </si>
  <si>
    <t>AIR CONDITIONING REQUIREMENTS cont'd</t>
  </si>
  <si>
    <t>(iii) 20A, 2 pole, 220V, 50Hz Indoor Isolators</t>
  </si>
  <si>
    <t>(ii) 50mm diameter Schedule 40 PVC Conduit</t>
  </si>
  <si>
    <t>(iv) 210 cfm extractor fan</t>
  </si>
  <si>
    <t>(v) 110 cfm extractor fan</t>
  </si>
  <si>
    <t xml:space="preserve">JPS Co. Ltd Incoming Supply &amp; Pole Mounted Transformer </t>
  </si>
  <si>
    <t xml:space="preserve">rated at 150kVA, 220:110V, 3 Wire, 3 phase 50HZ </t>
  </si>
  <si>
    <t>(i) 70A, 2 pole, 220V automatic main circuit breaker</t>
  </si>
  <si>
    <t>(ii) 20A, 2 pole, 220V automatic sub circuit breaker</t>
  </si>
  <si>
    <t>(ii) 20A, 2 pole 220V, automatic sub circuit breaker</t>
  </si>
  <si>
    <t>(iii) 20A, 1 pole 120V, automatic main circuit breaker</t>
  </si>
  <si>
    <t>(iv) 20A, 1 pole, 110V automatic sub circuit breaker</t>
  </si>
  <si>
    <t>Lamp, with 3hrs. Maintained Emergency similar to Thorn Panther</t>
  </si>
  <si>
    <t xml:space="preserve">photocell operated. </t>
  </si>
  <si>
    <t>(ii) Surface mounted circular luminaire with 18w 220V, 50Hz LED</t>
  </si>
  <si>
    <t>Saint Elmo Active Protection</t>
  </si>
  <si>
    <r>
      <t>(iii) 16mm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Bare Stranded Copper Wire</t>
    </r>
  </si>
  <si>
    <t xml:space="preserve">Free Standing Meter board.  </t>
  </si>
  <si>
    <t>(vi) 15A, 220V, two-way light switch</t>
  </si>
  <si>
    <t>(vii) Light Switch Boxes</t>
  </si>
  <si>
    <t>(viii) Telephone/ Power Outlet Boxes</t>
  </si>
  <si>
    <t>(x) Light Switch Cover Plates</t>
  </si>
  <si>
    <t>(iii) 15A, 220V, two-way light switch</t>
  </si>
  <si>
    <t>(v) 20A, 3 poles, 220V, automatic sub circuit breaker</t>
  </si>
  <si>
    <t>COMMON SERVICES PANEL BOARD (CSP-2)</t>
  </si>
  <si>
    <t>COMMON SERVICES PANEL BOARD (CSP-1)</t>
  </si>
  <si>
    <t>(i) 40A, 3 pole 220V, automatic main circuit breaker</t>
  </si>
  <si>
    <t>(ii) 40A, 3 pole, 220V automatic sub circuit breaker</t>
  </si>
  <si>
    <t>(iii) 40A, 2 pole, 120V automatic sub circuit breaker</t>
  </si>
  <si>
    <t>GCT (16.5%)</t>
  </si>
  <si>
    <t>(iii) 100mm diameter, Schedule 40 PVC Conduit</t>
  </si>
  <si>
    <t>16 Way, 100A, Three Phase, 4 wire, 50 Hz, 220:110V flush</t>
  </si>
  <si>
    <t>36 Way, 100A, Three Phase, 3 wire, 50 Hz, 220:110V flush</t>
  </si>
  <si>
    <t>ELECTRICAL BQ</t>
  </si>
  <si>
    <t>42 Way, 225A Bus, Three Phase, 4 wire, 50 Hz, 220:110V flush</t>
  </si>
  <si>
    <t>plus main (150A), wall mounted panelboard complete as follows:</t>
  </si>
  <si>
    <t>MAIN PANEL BOARD MP1</t>
  </si>
  <si>
    <t>(i) 150A, 3 pole 220V, automatic main circuit breaker</t>
  </si>
  <si>
    <t>PANELBOARD MP2</t>
  </si>
  <si>
    <t>24 Way, 100A, Single Phase, 3 wire, 50 Hz, 220:110V flush</t>
  </si>
  <si>
    <t>(i) 50A, 2 pole, 220V automatic main circuit breaker</t>
  </si>
  <si>
    <t>(ii) 40A, 3 pole 220V, automatic sub circuit breaker</t>
  </si>
  <si>
    <t>(iii) 30A, 3 pole 120V, automatic main circuit breaker</t>
  </si>
  <si>
    <t>(iv) 50A, 2 pole 220V, automatic sub circuit breaker</t>
  </si>
  <si>
    <t>(v) 20A, 2 poles, 220V, automatic sub circuit breaker</t>
  </si>
  <si>
    <t>(vi) 15A, 2 poles, 220V automatic sub circuit breaker</t>
  </si>
  <si>
    <t>(iii) 4'x1', LED recessed troffer, 45w, 220V, 50Hz, 6500lm</t>
  </si>
  <si>
    <t>(i) 4'x2', LED recessed troffer, 60w, 220V, 50Hz, 6500lm</t>
  </si>
  <si>
    <t>(iii) 15A, 220V, flush wall mounted outlet. Mounted 450mm (18")</t>
  </si>
  <si>
    <t>above floor level</t>
  </si>
  <si>
    <t xml:space="preserve">(iv) Telephone/data outlet, flush wall mounted 450mm (18") above </t>
  </si>
  <si>
    <t>floor level, Red for UPS</t>
  </si>
  <si>
    <t xml:space="preserve">(ii) 15A, 110V, duplex parallel pin and ground, flush wall  </t>
  </si>
  <si>
    <t>(ix) Cover Plates for Outlets</t>
  </si>
  <si>
    <t>(3) 4 Gang</t>
  </si>
  <si>
    <t xml:space="preserve">(i) 40A, 3 pole, 220V, 50Hz Weatherproof Isolators </t>
  </si>
  <si>
    <t>(ii) 30A, 3 pole, 220V, 50Hz Weatherproof Isolators</t>
  </si>
  <si>
    <t>From Existing Panel to MP1</t>
  </si>
  <si>
    <r>
      <t>(i) 4C+G, XLPE cable, 95mm</t>
    </r>
    <r>
      <rPr>
        <vertAlign val="superscript"/>
        <sz val="10"/>
        <rFont val="Arial"/>
        <family val="2"/>
      </rPr>
      <t>2</t>
    </r>
  </si>
  <si>
    <t>(ii) 4/0 Al, Quadruplex Service Drop</t>
  </si>
  <si>
    <t>(iii) 100mm diameter Schedule 40 PVC Conduit</t>
  </si>
  <si>
    <t>From MP1 to MP2</t>
  </si>
  <si>
    <r>
      <t>(i) 4C+G,  16mm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XLPE Copper Cable</t>
    </r>
  </si>
  <si>
    <t>From MP1 to Precooled Unit</t>
  </si>
  <si>
    <r>
      <t>(i) 4C+G,  6mm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XLPE Copper Cable</t>
    </r>
  </si>
  <si>
    <t>From MP1 to Outdoor Unit</t>
  </si>
  <si>
    <r>
      <t>(i) 4C+G,  10mm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XLPE Copper Cable</t>
    </r>
  </si>
  <si>
    <t xml:space="preserve">(i) 25mm diameter Schedule 40 PVC Conduit </t>
  </si>
  <si>
    <r>
      <t>(ii) 50mm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Bare Stranded Copper Wire</t>
    </r>
  </si>
  <si>
    <t>(iii) Inspection/Testing box</t>
  </si>
  <si>
    <t>(iv) Thermo-weld Joints</t>
  </si>
  <si>
    <t>Page: 3</t>
  </si>
  <si>
    <t xml:space="preserve">No. </t>
  </si>
  <si>
    <t>(xi) Floor Mounted Box- Hubbel SystemOne for Raised Access Floor, 4-Gang Floor Rectangular Box, complete with cover, 1no. Duplex 110V parallel pin outlet, 1No. 220V outlet, telephone/data combination outlet. Box - AFB4G50, 5" depth, Cover - 4GAFBCVRBK</t>
  </si>
  <si>
    <t>Other Cables</t>
  </si>
  <si>
    <t>(i) 2.5mm, single PVC copper cable, stranded</t>
  </si>
  <si>
    <t>(ii) 2.5mm, single, bare copper, stranded cable</t>
  </si>
  <si>
    <t>(iv) LED Floodlights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</si>
</sst>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0.0"/>
    <numFmt numFmtId="175" formatCode="0.000"/>
    <numFmt numFmtId="176" formatCode="0.0000"/>
    <numFmt numFmtId="177" formatCode="_(* #,##0.000_);_(* \(#,##0.000\);_(* &quot;-&quot;?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3"/>
      <name val="Arial"/>
      <family val="2"/>
    </font>
    <font>
      <sz val="11"/>
      <name val="Arial"/>
      <family val="2"/>
    </font>
    <font>
      <sz val="12"/>
      <name val="Arial Black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6" fillId="43" borderId="0" applyNumberFormat="0" applyBorder="0" applyAlignment="0" applyProtection="0"/>
    <xf numFmtId="0" fontId="27" fillId="44" borderId="0" applyNumberFormat="0" applyBorder="0" applyAlignment="0" applyProtection="0"/>
    <xf numFmtId="0" fontId="28" fillId="45" borderId="1" applyNumberFormat="0" applyAlignment="0" applyProtection="0"/>
    <xf numFmtId="0" fontId="29" fillId="4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51" borderId="1" applyNumberFormat="0" applyAlignment="0" applyProtection="0"/>
    <xf numFmtId="0" fontId="37" fillId="0" borderId="6" applyNumberFormat="0" applyFill="0" applyAlignment="0" applyProtection="0"/>
    <xf numFmtId="0" fontId="38" fillId="52" borderId="0" applyNumberFormat="0" applyBorder="0" applyAlignment="0" applyProtection="0"/>
    <xf numFmtId="0" fontId="0" fillId="53" borderId="7" applyNumberFormat="0" applyFont="0" applyAlignment="0" applyProtection="0"/>
    <xf numFmtId="0" fontId="39" fillId="45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ill="1" applyBorder="1" applyAlignment="1">
      <alignment wrapText="1"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15" xfId="0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0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3" fontId="0" fillId="0" borderId="15" xfId="0" applyNumberFormat="1" applyBorder="1" applyAlignment="1">
      <alignment horizontal="center"/>
    </xf>
    <xf numFmtId="43" fontId="0" fillId="0" borderId="15" xfId="0" applyNumberFormat="1" applyBorder="1" applyAlignment="1">
      <alignment/>
    </xf>
    <xf numFmtId="43" fontId="0" fillId="0" borderId="13" xfId="0" applyNumberFormat="1" applyBorder="1" applyAlignment="1">
      <alignment/>
    </xf>
    <xf numFmtId="43" fontId="0" fillId="0" borderId="15" xfId="60" applyFont="1" applyBorder="1" applyAlignment="1">
      <alignment horizontal="center"/>
    </xf>
    <xf numFmtId="43" fontId="0" fillId="0" borderId="15" xfId="60" applyFont="1" applyBorder="1" applyAlignment="1">
      <alignment/>
    </xf>
    <xf numFmtId="43" fontId="0" fillId="0" borderId="13" xfId="60" applyFont="1" applyBorder="1" applyAlignment="1">
      <alignment horizontal="right"/>
    </xf>
    <xf numFmtId="43" fontId="0" fillId="0" borderId="13" xfId="60" applyFont="1" applyBorder="1" applyAlignment="1">
      <alignment/>
    </xf>
    <xf numFmtId="43" fontId="0" fillId="0" borderId="11" xfId="60" applyFont="1" applyBorder="1" applyAlignment="1">
      <alignment/>
    </xf>
    <xf numFmtId="43" fontId="0" fillId="0" borderId="16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0" fillId="0" borderId="15" xfId="0" applyNumberForma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7" fillId="0" borderId="15" xfId="60" applyNumberFormat="1" applyFont="1" applyBorder="1" applyAlignment="1">
      <alignment/>
    </xf>
    <xf numFmtId="0" fontId="7" fillId="0" borderId="13" xfId="0" applyFont="1" applyBorder="1" applyAlignment="1">
      <alignment/>
    </xf>
    <xf numFmtId="43" fontId="0" fillId="0" borderId="16" xfId="60" applyFont="1" applyBorder="1" applyAlignment="1">
      <alignment/>
    </xf>
    <xf numFmtId="43" fontId="7" fillId="0" borderId="16" xfId="60" applyFont="1" applyBorder="1" applyAlignment="1">
      <alignment/>
    </xf>
    <xf numFmtId="0" fontId="0" fillId="0" borderId="13" xfId="0" applyFont="1" applyBorder="1" applyAlignment="1">
      <alignment horizontal="right"/>
    </xf>
    <xf numFmtId="43" fontId="0" fillId="0" borderId="14" xfId="60" applyFont="1" applyBorder="1" applyAlignment="1">
      <alignment/>
    </xf>
    <xf numFmtId="0" fontId="0" fillId="0" borderId="16" xfId="0" applyFill="1" applyBorder="1" applyAlignment="1">
      <alignment horizontal="center"/>
    </xf>
    <xf numFmtId="43" fontId="0" fillId="0" borderId="15" xfId="60" applyFont="1" applyBorder="1" applyAlignment="1">
      <alignment/>
    </xf>
    <xf numFmtId="43" fontId="7" fillId="0" borderId="15" xfId="60" applyFont="1" applyBorder="1" applyAlignment="1">
      <alignment/>
    </xf>
    <xf numFmtId="43" fontId="0" fillId="0" borderId="15" xfId="60" applyFont="1" applyBorder="1" applyAlignment="1">
      <alignment/>
    </xf>
    <xf numFmtId="43" fontId="7" fillId="0" borderId="15" xfId="60" applyFont="1" applyBorder="1" applyAlignment="1">
      <alignment horizontal="center"/>
    </xf>
    <xf numFmtId="43" fontId="0" fillId="0" borderId="16" xfId="60" applyFont="1" applyBorder="1" applyAlignment="1">
      <alignment wrapText="1"/>
    </xf>
    <xf numFmtId="43" fontId="0" fillId="0" borderId="15" xfId="60" applyFont="1" applyBorder="1" applyAlignment="1">
      <alignment wrapText="1"/>
    </xf>
    <xf numFmtId="43" fontId="0" fillId="0" borderId="15" xfId="60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0" fillId="0" borderId="15" xfId="0" applyNumberFormat="1" applyFill="1" applyBorder="1" applyAlignment="1">
      <alignment/>
    </xf>
    <xf numFmtId="43" fontId="0" fillId="0" borderId="15" xfId="60" applyFont="1" applyBorder="1" applyAlignment="1">
      <alignment horizontal="center"/>
    </xf>
    <xf numFmtId="43" fontId="0" fillId="0" borderId="15" xfId="60" applyFont="1" applyBorder="1" applyAlignment="1">
      <alignment wrapText="1"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43" fontId="0" fillId="0" borderId="15" xfId="60" applyFont="1" applyFill="1" applyBorder="1" applyAlignment="1">
      <alignment horizontal="center"/>
    </xf>
    <xf numFmtId="43" fontId="0" fillId="0" borderId="15" xfId="6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 wrapText="1"/>
    </xf>
    <xf numFmtId="0" fontId="0" fillId="0" borderId="15" xfId="0" applyFill="1" applyBorder="1" applyAlignment="1">
      <alignment horizontal="right"/>
    </xf>
    <xf numFmtId="43" fontId="0" fillId="0" borderId="15" xfId="60" applyFont="1" applyFill="1" applyBorder="1" applyAlignment="1">
      <alignment/>
    </xf>
    <xf numFmtId="43" fontId="0" fillId="0" borderId="16" xfId="60" applyFont="1" applyFill="1" applyBorder="1" applyAlignment="1">
      <alignment/>
    </xf>
    <xf numFmtId="43" fontId="0" fillId="0" borderId="16" xfId="0" applyNumberFormat="1" applyFill="1" applyBorder="1" applyAlignment="1">
      <alignment horizontal="center"/>
    </xf>
    <xf numFmtId="43" fontId="0" fillId="0" borderId="0" xfId="60" applyFont="1" applyAlignment="1">
      <alignment/>
    </xf>
    <xf numFmtId="43" fontId="0" fillId="0" borderId="0" xfId="60" applyFont="1" applyAlignment="1">
      <alignment/>
    </xf>
    <xf numFmtId="43" fontId="0" fillId="0" borderId="13" xfId="60" applyFont="1" applyFill="1" applyBorder="1" applyAlignment="1">
      <alignment wrapText="1"/>
    </xf>
    <xf numFmtId="43" fontId="0" fillId="0" borderId="11" xfId="60" applyFont="1" applyFill="1" applyBorder="1" applyAlignment="1">
      <alignment wrapText="1"/>
    </xf>
    <xf numFmtId="43" fontId="0" fillId="0" borderId="15" xfId="60" applyFont="1" applyFill="1" applyBorder="1" applyAlignment="1">
      <alignment wrapText="1"/>
    </xf>
    <xf numFmtId="43" fontId="0" fillId="0" borderId="15" xfId="60" applyFont="1" applyFill="1" applyBorder="1" applyAlignment="1">
      <alignment/>
    </xf>
    <xf numFmtId="43" fontId="0" fillId="0" borderId="15" xfId="60" applyFont="1" applyFill="1" applyBorder="1" applyAlignment="1">
      <alignment/>
    </xf>
    <xf numFmtId="0" fontId="0" fillId="0" borderId="0" xfId="60" applyNumberFormat="1" applyFont="1" applyBorder="1" applyAlignment="1">
      <alignment horizontal="center"/>
    </xf>
    <xf numFmtId="0" fontId="0" fillId="0" borderId="17" xfId="0" applyFill="1" applyBorder="1" applyAlignment="1">
      <alignment/>
    </xf>
    <xf numFmtId="0" fontId="3" fillId="0" borderId="19" xfId="0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3" fontId="0" fillId="0" borderId="1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Sheet Title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0"/>
  <sheetViews>
    <sheetView tabSelected="1" view="pageBreakPreview" zoomScaleSheetLayoutView="100" workbookViewId="0" topLeftCell="A15">
      <selection activeCell="F75" sqref="F75"/>
    </sheetView>
  </sheetViews>
  <sheetFormatPr defaultColWidth="9.140625" defaultRowHeight="12.75"/>
  <cols>
    <col min="1" max="1" width="4.8515625" style="0" customWidth="1"/>
    <col min="2" max="2" width="55.28125" style="0" customWidth="1"/>
    <col min="3" max="3" width="9.7109375" style="0" customWidth="1"/>
    <col min="5" max="5" width="16.28125" style="0" customWidth="1"/>
    <col min="6" max="6" width="12.7109375" style="0" customWidth="1"/>
    <col min="7" max="7" width="13.28125" style="0" customWidth="1"/>
    <col min="8" max="8" width="18.57421875" style="103" customWidth="1"/>
    <col min="9" max="9" width="13.421875" style="0" customWidth="1"/>
  </cols>
  <sheetData>
    <row r="1" spans="2:8" ht="16.5">
      <c r="B1" s="2"/>
      <c r="E1" s="1"/>
      <c r="H1" s="102" t="s">
        <v>9</v>
      </c>
    </row>
    <row r="2" spans="1:2" ht="19.5">
      <c r="A2" s="3"/>
      <c r="B2" s="4" t="s">
        <v>139</v>
      </c>
    </row>
    <row r="3" spans="1:8" ht="12.75">
      <c r="A3" s="5"/>
      <c r="B3" s="5"/>
      <c r="C3" s="5"/>
      <c r="D3" s="6"/>
      <c r="E3" s="123" t="s">
        <v>0</v>
      </c>
      <c r="F3" s="121"/>
      <c r="G3" s="122"/>
      <c r="H3" s="60"/>
    </row>
    <row r="4" spans="1:8" ht="25.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9" t="s">
        <v>6</v>
      </c>
      <c r="G4" s="8" t="s">
        <v>7</v>
      </c>
      <c r="H4" s="104" t="s">
        <v>8</v>
      </c>
    </row>
    <row r="5" spans="1:8" ht="14.25" hidden="1">
      <c r="A5" s="111">
        <v>1</v>
      </c>
      <c r="B5" s="93" t="s">
        <v>13</v>
      </c>
      <c r="C5" s="94"/>
      <c r="D5" s="94"/>
      <c r="E5" s="23"/>
      <c r="F5" s="23"/>
      <c r="G5" s="23"/>
      <c r="H5" s="105"/>
    </row>
    <row r="6" spans="1:8" ht="14.25" hidden="1">
      <c r="A6" s="112"/>
      <c r="B6" s="45" t="s">
        <v>111</v>
      </c>
      <c r="C6" s="63"/>
      <c r="D6" s="63"/>
      <c r="E6" s="13"/>
      <c r="F6" s="13"/>
      <c r="G6" s="13"/>
      <c r="H6" s="106"/>
    </row>
    <row r="7" spans="1:8" ht="18" customHeight="1" hidden="1">
      <c r="A7" s="110"/>
      <c r="B7" s="45" t="s">
        <v>112</v>
      </c>
      <c r="C7" s="63"/>
      <c r="D7" s="95" t="s">
        <v>11</v>
      </c>
      <c r="E7" s="62" t="s">
        <v>16</v>
      </c>
      <c r="F7" s="62"/>
      <c r="G7" s="62"/>
      <c r="H7" s="106"/>
    </row>
    <row r="8" spans="1:8" ht="12.75" hidden="1">
      <c r="A8" s="110"/>
      <c r="B8" s="43"/>
      <c r="C8" s="63"/>
      <c r="D8" s="95"/>
      <c r="E8" s="62"/>
      <c r="F8" s="62"/>
      <c r="G8" s="62"/>
      <c r="H8" s="107"/>
    </row>
    <row r="9" spans="1:8" ht="12.75">
      <c r="A9" s="113">
        <v>1</v>
      </c>
      <c r="B9" s="45" t="s">
        <v>18</v>
      </c>
      <c r="C9" s="63"/>
      <c r="D9" s="95"/>
      <c r="E9" s="62"/>
      <c r="F9" s="62"/>
      <c r="G9" s="62"/>
      <c r="H9" s="107"/>
    </row>
    <row r="10" spans="1:8" ht="12.75">
      <c r="A10" s="27" t="s">
        <v>19</v>
      </c>
      <c r="B10" s="22" t="s">
        <v>142</v>
      </c>
      <c r="C10" s="16"/>
      <c r="D10" s="18"/>
      <c r="E10" s="78"/>
      <c r="F10" s="78"/>
      <c r="G10" s="31"/>
      <c r="H10" s="57"/>
    </row>
    <row r="11" spans="1:8" ht="12.75">
      <c r="A11" s="27"/>
      <c r="B11" s="15" t="s">
        <v>140</v>
      </c>
      <c r="C11" s="16"/>
      <c r="D11" s="33"/>
      <c r="E11" s="75"/>
      <c r="F11" s="75"/>
      <c r="G11" s="53"/>
      <c r="H11" s="75"/>
    </row>
    <row r="12" spans="1:8" ht="12.75">
      <c r="A12" s="10"/>
      <c r="B12" s="10" t="s">
        <v>141</v>
      </c>
      <c r="C12" s="16">
        <v>1</v>
      </c>
      <c r="D12" s="33" t="s">
        <v>10</v>
      </c>
      <c r="E12" s="75"/>
      <c r="F12" s="57">
        <f>0.25*E12</f>
        <v>0</v>
      </c>
      <c r="G12" s="53">
        <f>E12+F12</f>
        <v>0</v>
      </c>
      <c r="H12" s="75">
        <f>C12*G12</f>
        <v>0</v>
      </c>
    </row>
    <row r="13" spans="1:8" ht="12.75">
      <c r="A13" s="10"/>
      <c r="B13" s="49"/>
      <c r="C13" s="16"/>
      <c r="D13" s="33"/>
      <c r="E13" s="75"/>
      <c r="F13" s="75"/>
      <c r="G13" s="53"/>
      <c r="H13" s="75"/>
    </row>
    <row r="14" spans="1:8" ht="12.75">
      <c r="A14" s="27"/>
      <c r="B14" s="37" t="s">
        <v>143</v>
      </c>
      <c r="C14" s="16">
        <v>1</v>
      </c>
      <c r="D14" s="33" t="s">
        <v>10</v>
      </c>
      <c r="E14" s="75"/>
      <c r="F14" s="57">
        <f>0.25*E14</f>
        <v>0</v>
      </c>
      <c r="G14" s="53">
        <f>E14+F14</f>
        <v>0</v>
      </c>
      <c r="H14" s="75">
        <f>C14*G14</f>
        <v>0</v>
      </c>
    </row>
    <row r="15" spans="1:8" ht="12.75">
      <c r="A15" s="10"/>
      <c r="B15" s="37"/>
      <c r="C15" s="16"/>
      <c r="D15" s="18"/>
      <c r="E15" s="57"/>
      <c r="F15" s="75"/>
      <c r="G15" s="17"/>
      <c r="H15" s="57"/>
    </row>
    <row r="16" spans="1:8" ht="12.75">
      <c r="A16" s="27"/>
      <c r="B16" s="37" t="s">
        <v>147</v>
      </c>
      <c r="C16" s="16">
        <v>1</v>
      </c>
      <c r="D16" s="33" t="s">
        <v>10</v>
      </c>
      <c r="E16" s="77"/>
      <c r="F16" s="57">
        <f>0.25*E16</f>
        <v>0</v>
      </c>
      <c r="G16" s="53">
        <f>E16+F16</f>
        <v>0</v>
      </c>
      <c r="H16" s="75">
        <f>C16*G16</f>
        <v>0</v>
      </c>
    </row>
    <row r="17" spans="1:8" ht="12.75">
      <c r="A17" s="27"/>
      <c r="B17" s="37"/>
      <c r="C17" s="16"/>
      <c r="D17" s="33"/>
      <c r="E17" s="77"/>
      <c r="F17" s="75"/>
      <c r="G17" s="61"/>
      <c r="H17" s="75"/>
    </row>
    <row r="18" spans="1:8" ht="12.75">
      <c r="A18" s="27"/>
      <c r="B18" s="37" t="s">
        <v>148</v>
      </c>
      <c r="C18" s="16">
        <v>1</v>
      </c>
      <c r="D18" s="33" t="s">
        <v>10</v>
      </c>
      <c r="E18" s="77"/>
      <c r="F18" s="57">
        <f>0.25*E18</f>
        <v>0</v>
      </c>
      <c r="G18" s="53">
        <f>E18+F18</f>
        <v>0</v>
      </c>
      <c r="H18" s="75">
        <f>C18*G18</f>
        <v>0</v>
      </c>
    </row>
    <row r="19" spans="1:8" ht="12.75">
      <c r="A19" s="27"/>
      <c r="B19" s="37"/>
      <c r="C19" s="16"/>
      <c r="D19" s="18"/>
      <c r="E19" s="77"/>
      <c r="F19" s="75"/>
      <c r="G19" s="17"/>
      <c r="H19" s="57"/>
    </row>
    <row r="20" spans="1:8" ht="12.75">
      <c r="A20" s="27"/>
      <c r="B20" s="37" t="s">
        <v>149</v>
      </c>
      <c r="C20" s="16">
        <v>1</v>
      </c>
      <c r="D20" s="33" t="s">
        <v>10</v>
      </c>
      <c r="E20" s="77"/>
      <c r="F20" s="57">
        <f>0.25*E20</f>
        <v>0</v>
      </c>
      <c r="G20" s="53">
        <f>E20+F20</f>
        <v>0</v>
      </c>
      <c r="H20" s="75">
        <f>C20*G20</f>
        <v>0</v>
      </c>
    </row>
    <row r="21" spans="1:8" ht="12.75">
      <c r="A21" s="27"/>
      <c r="B21" s="37"/>
      <c r="C21" s="16"/>
      <c r="D21" s="33"/>
      <c r="E21" s="77"/>
      <c r="F21" s="57"/>
      <c r="G21" s="53"/>
      <c r="H21" s="75"/>
    </row>
    <row r="22" spans="1:8" ht="12.75">
      <c r="A22" s="27"/>
      <c r="B22" s="15" t="s">
        <v>150</v>
      </c>
      <c r="C22" s="16">
        <v>10</v>
      </c>
      <c r="D22" s="28" t="s">
        <v>10</v>
      </c>
      <c r="E22" s="77"/>
      <c r="F22" s="57">
        <f>0.25*E22</f>
        <v>0</v>
      </c>
      <c r="G22" s="53">
        <f>E22+F22</f>
        <v>0</v>
      </c>
      <c r="H22" s="75">
        <f>C22*G22</f>
        <v>0</v>
      </c>
    </row>
    <row r="23" spans="1:8" ht="12.75">
      <c r="A23" s="27"/>
      <c r="B23" s="24"/>
      <c r="C23" s="16"/>
      <c r="D23" s="33"/>
      <c r="E23" s="77"/>
      <c r="F23" s="57"/>
      <c r="G23" s="53"/>
      <c r="H23" s="75"/>
    </row>
    <row r="24" spans="1:8" ht="12.75">
      <c r="A24" s="27"/>
      <c r="B24" s="24" t="s">
        <v>151</v>
      </c>
      <c r="C24" s="16">
        <v>4</v>
      </c>
      <c r="D24" s="33" t="s">
        <v>10</v>
      </c>
      <c r="E24" s="77"/>
      <c r="F24" s="57">
        <f>0.25*E24</f>
        <v>0</v>
      </c>
      <c r="G24" s="53">
        <f>E24+F24</f>
        <v>0</v>
      </c>
      <c r="H24" s="75">
        <f>C24*G24</f>
        <v>0</v>
      </c>
    </row>
    <row r="25" spans="1:8" ht="12" customHeight="1">
      <c r="A25" s="27"/>
      <c r="B25" s="37"/>
      <c r="C25" s="16"/>
      <c r="D25" s="33"/>
      <c r="E25" s="77"/>
      <c r="F25" s="57"/>
      <c r="G25" s="53"/>
      <c r="H25" s="75"/>
    </row>
    <row r="26" spans="1:8" ht="12.75" hidden="1">
      <c r="A26" s="27" t="s">
        <v>40</v>
      </c>
      <c r="B26" s="22" t="s">
        <v>130</v>
      </c>
      <c r="C26" s="16"/>
      <c r="D26" s="16"/>
      <c r="E26" s="81"/>
      <c r="F26" s="75"/>
      <c r="G26" s="53"/>
      <c r="H26" s="75"/>
    </row>
    <row r="27" spans="1:8" ht="12.75" hidden="1">
      <c r="A27" s="10"/>
      <c r="B27" s="15" t="s">
        <v>138</v>
      </c>
      <c r="C27" s="16"/>
      <c r="D27" s="33"/>
      <c r="E27" s="75"/>
      <c r="F27" s="75"/>
      <c r="G27" s="53"/>
      <c r="H27" s="75"/>
    </row>
    <row r="28" spans="1:8" ht="12.75" hidden="1">
      <c r="A28" s="10"/>
      <c r="B28" s="10" t="s">
        <v>38</v>
      </c>
      <c r="C28" s="16">
        <v>1</v>
      </c>
      <c r="D28" s="33" t="s">
        <v>10</v>
      </c>
      <c r="E28" s="75"/>
      <c r="F28" s="57">
        <f>0.25*E28</f>
        <v>0</v>
      </c>
      <c r="G28" s="53">
        <f>E28+F28</f>
        <v>0</v>
      </c>
      <c r="H28" s="75">
        <f>C28*G28</f>
        <v>0</v>
      </c>
    </row>
    <row r="29" spans="1:8" ht="12.75" hidden="1">
      <c r="A29" s="27"/>
      <c r="B29" s="49"/>
      <c r="C29" s="16"/>
      <c r="D29" s="33"/>
      <c r="E29" s="75"/>
      <c r="F29" s="75"/>
      <c r="G29" s="53"/>
      <c r="H29" s="75"/>
    </row>
    <row r="30" spans="1:8" ht="12.75" hidden="1">
      <c r="A30" s="10"/>
      <c r="B30" s="37" t="s">
        <v>132</v>
      </c>
      <c r="C30" s="16">
        <v>1</v>
      </c>
      <c r="D30" s="33" t="s">
        <v>10</v>
      </c>
      <c r="E30" s="75"/>
      <c r="F30" s="57">
        <f>0.25*E30</f>
        <v>0</v>
      </c>
      <c r="G30" s="53">
        <f>E30+F30</f>
        <v>0</v>
      </c>
      <c r="H30" s="75">
        <f>C30*G30</f>
        <v>0</v>
      </c>
    </row>
    <row r="31" spans="1:8" ht="12.75" hidden="1">
      <c r="A31" s="10"/>
      <c r="B31" s="37"/>
      <c r="C31" s="16"/>
      <c r="D31" s="18"/>
      <c r="E31" s="57"/>
      <c r="F31" s="75"/>
      <c r="G31" s="17"/>
      <c r="H31" s="57"/>
    </row>
    <row r="32" spans="1:8" ht="12.75" hidden="1">
      <c r="A32" s="10"/>
      <c r="B32" s="37" t="s">
        <v>115</v>
      </c>
      <c r="C32" s="16">
        <v>1</v>
      </c>
      <c r="D32" s="33" t="s">
        <v>10</v>
      </c>
      <c r="E32" s="77"/>
      <c r="F32" s="57">
        <f>0.25*E32</f>
        <v>0</v>
      </c>
      <c r="G32" s="53">
        <f>E32+F32</f>
        <v>0</v>
      </c>
      <c r="H32" s="75">
        <f>C32*G32</f>
        <v>0</v>
      </c>
    </row>
    <row r="33" spans="1:8" ht="12.75" hidden="1">
      <c r="A33" s="10"/>
      <c r="B33" s="37"/>
      <c r="C33" s="16"/>
      <c r="D33" s="33"/>
      <c r="E33" s="77"/>
      <c r="F33" s="75"/>
      <c r="G33" s="61"/>
      <c r="H33" s="75"/>
    </row>
    <row r="34" spans="1:8" ht="12.75" hidden="1">
      <c r="A34" s="10"/>
      <c r="B34" s="37" t="s">
        <v>116</v>
      </c>
      <c r="C34" s="16">
        <v>1</v>
      </c>
      <c r="D34" s="33" t="s">
        <v>10</v>
      </c>
      <c r="E34" s="77"/>
      <c r="F34" s="57">
        <f>0.25*E34</f>
        <v>0</v>
      </c>
      <c r="G34" s="53">
        <f>E34+F34</f>
        <v>0</v>
      </c>
      <c r="H34" s="75">
        <f>C34*G34</f>
        <v>0</v>
      </c>
    </row>
    <row r="35" spans="1:8" ht="12.75" hidden="1">
      <c r="A35" s="10"/>
      <c r="B35" s="37"/>
      <c r="C35" s="16"/>
      <c r="D35" s="18"/>
      <c r="E35" s="77"/>
      <c r="F35" s="75"/>
      <c r="G35" s="17"/>
      <c r="H35" s="57"/>
    </row>
    <row r="36" spans="1:8" ht="12.75" hidden="1">
      <c r="A36" s="10"/>
      <c r="B36" s="37" t="s">
        <v>62</v>
      </c>
      <c r="C36" s="16">
        <v>5</v>
      </c>
      <c r="D36" s="33" t="s">
        <v>10</v>
      </c>
      <c r="E36" s="77"/>
      <c r="F36" s="57">
        <f>0.25*E36</f>
        <v>0</v>
      </c>
      <c r="G36" s="53">
        <f>E36+F36</f>
        <v>0</v>
      </c>
      <c r="H36" s="75">
        <f>C36*G36</f>
        <v>0</v>
      </c>
    </row>
    <row r="37" spans="1:8" ht="12.75" hidden="1">
      <c r="A37" s="1"/>
      <c r="B37" s="37"/>
      <c r="C37" s="16"/>
      <c r="D37" s="33"/>
      <c r="E37" s="77"/>
      <c r="F37" s="57"/>
      <c r="G37" s="53"/>
      <c r="H37" s="75"/>
    </row>
    <row r="38" spans="1:8" ht="12.75" hidden="1">
      <c r="A38" s="1"/>
      <c r="B38" s="15" t="s">
        <v>129</v>
      </c>
      <c r="C38" s="16">
        <v>1</v>
      </c>
      <c r="D38" s="28" t="s">
        <v>10</v>
      </c>
      <c r="E38" s="77"/>
      <c r="F38" s="57">
        <f>0.25*E38</f>
        <v>0</v>
      </c>
      <c r="G38" s="53">
        <f>E38+F38</f>
        <v>0</v>
      </c>
      <c r="H38" s="75">
        <f>C38*G38</f>
        <v>0</v>
      </c>
    </row>
    <row r="39" spans="1:8" ht="12.75" hidden="1">
      <c r="A39" s="1"/>
      <c r="B39" s="37"/>
      <c r="C39" s="16"/>
      <c r="D39" s="33"/>
      <c r="E39" s="77"/>
      <c r="F39" s="57"/>
      <c r="G39" s="53"/>
      <c r="H39" s="75"/>
    </row>
    <row r="40" spans="1:8" ht="12.75" hidden="1">
      <c r="A40" s="27" t="s">
        <v>50</v>
      </c>
      <c r="B40" s="22" t="s">
        <v>131</v>
      </c>
      <c r="C40" s="16"/>
      <c r="D40" s="16"/>
      <c r="E40" s="81"/>
      <c r="F40" s="75"/>
      <c r="G40" s="53"/>
      <c r="H40" s="75"/>
    </row>
    <row r="41" spans="1:8" ht="12.75" hidden="1">
      <c r="A41" s="10"/>
      <c r="B41" s="15" t="s">
        <v>137</v>
      </c>
      <c r="C41" s="16"/>
      <c r="D41" s="33"/>
      <c r="E41" s="81"/>
      <c r="F41" s="75"/>
      <c r="G41" s="53"/>
      <c r="H41" s="75"/>
    </row>
    <row r="42" spans="1:8" ht="12.75" hidden="1">
      <c r="A42" s="10"/>
      <c r="B42" s="10" t="s">
        <v>38</v>
      </c>
      <c r="C42" s="16">
        <v>1</v>
      </c>
      <c r="D42" s="33" t="s">
        <v>10</v>
      </c>
      <c r="E42" s="81"/>
      <c r="F42" s="57">
        <f>0.25*E42</f>
        <v>0</v>
      </c>
      <c r="G42" s="53">
        <f>E42+F42</f>
        <v>0</v>
      </c>
      <c r="H42" s="75">
        <f>C42*G42</f>
        <v>0</v>
      </c>
    </row>
    <row r="43" spans="1:8" ht="12.75" hidden="1">
      <c r="A43" s="27"/>
      <c r="B43" s="49"/>
      <c r="C43" s="16"/>
      <c r="D43" s="33"/>
      <c r="E43" s="81"/>
      <c r="F43" s="75"/>
      <c r="G43" s="53"/>
      <c r="H43" s="75"/>
    </row>
    <row r="44" spans="1:8" ht="12.75" hidden="1">
      <c r="A44" s="10"/>
      <c r="B44" s="15" t="s">
        <v>113</v>
      </c>
      <c r="C44" s="16">
        <v>1</v>
      </c>
      <c r="D44" s="33" t="s">
        <v>10</v>
      </c>
      <c r="E44" s="75"/>
      <c r="F44" s="57">
        <f>0.25*E44</f>
        <v>0</v>
      </c>
      <c r="G44" s="53">
        <f>E44+F44</f>
        <v>0</v>
      </c>
      <c r="H44" s="75">
        <f>C44*G44</f>
        <v>0</v>
      </c>
    </row>
    <row r="45" spans="1:8" ht="12.75" hidden="1">
      <c r="A45" s="10"/>
      <c r="B45" s="24"/>
      <c r="C45" s="16"/>
      <c r="D45" s="33"/>
      <c r="E45" s="75"/>
      <c r="F45" s="75"/>
      <c r="G45" s="61"/>
      <c r="H45" s="75"/>
    </row>
    <row r="46" spans="1:8" ht="12.75" hidden="1">
      <c r="A46" s="10"/>
      <c r="B46" s="24" t="s">
        <v>133</v>
      </c>
      <c r="C46" s="16">
        <v>1</v>
      </c>
      <c r="D46" s="33" t="s">
        <v>10</v>
      </c>
      <c r="E46" s="77"/>
      <c r="F46" s="57">
        <f>0.25*E46</f>
        <v>0</v>
      </c>
      <c r="G46" s="53">
        <f>E46+F46</f>
        <v>0</v>
      </c>
      <c r="H46" s="75">
        <f>C46*G46</f>
        <v>0</v>
      </c>
    </row>
    <row r="47" spans="1:8" ht="12.75" hidden="1">
      <c r="A47" s="10"/>
      <c r="B47" s="22"/>
      <c r="C47" s="16"/>
      <c r="D47" s="18"/>
      <c r="E47" s="77"/>
      <c r="F47" s="75"/>
      <c r="G47" s="17"/>
      <c r="H47" s="57"/>
    </row>
    <row r="48" spans="1:8" ht="12.75" hidden="1">
      <c r="A48" s="10"/>
      <c r="B48" s="24" t="s">
        <v>134</v>
      </c>
      <c r="C48" s="16">
        <v>1</v>
      </c>
      <c r="D48" s="33" t="s">
        <v>10</v>
      </c>
      <c r="E48" s="77"/>
      <c r="F48" s="57">
        <f>0.25*E48</f>
        <v>0</v>
      </c>
      <c r="G48" s="53">
        <f>E48+F48</f>
        <v>0</v>
      </c>
      <c r="H48" s="75">
        <f>C48*G48</f>
        <v>0</v>
      </c>
    </row>
    <row r="49" spans="1:8" ht="12.75" hidden="1">
      <c r="A49" s="10"/>
      <c r="B49" s="24"/>
      <c r="C49" s="16"/>
      <c r="D49" s="18"/>
      <c r="E49" s="77"/>
      <c r="F49" s="75"/>
      <c r="G49" s="17"/>
      <c r="H49" s="57"/>
    </row>
    <row r="50" spans="1:8" ht="12.75" hidden="1">
      <c r="A50" s="10"/>
      <c r="B50" s="24" t="s">
        <v>61</v>
      </c>
      <c r="C50" s="16">
        <v>2</v>
      </c>
      <c r="D50" s="33" t="s">
        <v>10</v>
      </c>
      <c r="E50" s="77"/>
      <c r="F50" s="57">
        <f>0.25*E50</f>
        <v>0</v>
      </c>
      <c r="G50" s="53">
        <f>E50+F50</f>
        <v>0</v>
      </c>
      <c r="H50" s="75">
        <f>C50*G50</f>
        <v>0</v>
      </c>
    </row>
    <row r="51" spans="1:8" ht="12.75" hidden="1">
      <c r="A51" s="27"/>
      <c r="B51" s="24"/>
      <c r="C51" s="16"/>
      <c r="D51" s="33"/>
      <c r="E51" s="77"/>
      <c r="F51" s="57"/>
      <c r="G51" s="53"/>
      <c r="H51" s="75"/>
    </row>
    <row r="52" spans="1:8" ht="12.75">
      <c r="A52" s="27" t="s">
        <v>14</v>
      </c>
      <c r="B52" s="22" t="s">
        <v>144</v>
      </c>
      <c r="C52" s="16"/>
      <c r="D52" s="18"/>
      <c r="E52" s="11"/>
      <c r="F52" s="11"/>
      <c r="G52" s="12"/>
      <c r="H52" s="106"/>
    </row>
    <row r="53" spans="1:8" ht="12.75">
      <c r="A53" s="10"/>
      <c r="B53" s="15" t="s">
        <v>145</v>
      </c>
      <c r="C53" s="16"/>
      <c r="D53" s="33"/>
      <c r="E53" s="54"/>
      <c r="F53" s="54"/>
      <c r="G53" s="53"/>
      <c r="H53" s="75"/>
    </row>
    <row r="54" spans="1:8" ht="12.75">
      <c r="A54" s="27"/>
      <c r="B54" s="10" t="s">
        <v>38</v>
      </c>
      <c r="C54" s="16">
        <v>1</v>
      </c>
      <c r="D54" s="33" t="s">
        <v>10</v>
      </c>
      <c r="E54" s="81"/>
      <c r="F54" s="57">
        <f>0.25*E54</f>
        <v>0</v>
      </c>
      <c r="G54" s="53">
        <f>E54+F54</f>
        <v>0</v>
      </c>
      <c r="H54" s="75">
        <f>C54*G54</f>
        <v>0</v>
      </c>
    </row>
    <row r="55" spans="1:8" ht="12.75">
      <c r="A55" s="27"/>
      <c r="B55" s="49"/>
      <c r="C55" s="16"/>
      <c r="D55" s="33"/>
      <c r="E55" s="81"/>
      <c r="F55" s="75"/>
      <c r="G55" s="53"/>
      <c r="H55" s="75"/>
    </row>
    <row r="56" spans="1:8" ht="12.75">
      <c r="A56" s="10"/>
      <c r="B56" s="15" t="s">
        <v>146</v>
      </c>
      <c r="C56" s="16">
        <v>1</v>
      </c>
      <c r="D56" s="33" t="s">
        <v>10</v>
      </c>
      <c r="E56" s="75"/>
      <c r="F56" s="57">
        <f>0.25*E56</f>
        <v>0</v>
      </c>
      <c r="G56" s="53">
        <f>E56+F56</f>
        <v>0</v>
      </c>
      <c r="H56" s="75">
        <f>C56*G56</f>
        <v>0</v>
      </c>
    </row>
    <row r="57" spans="1:8" ht="12.75">
      <c r="A57" s="10"/>
      <c r="B57" s="37"/>
      <c r="C57" s="16"/>
      <c r="D57" s="18"/>
      <c r="E57" s="75"/>
      <c r="F57" s="57"/>
      <c r="G57" s="17"/>
      <c r="H57" s="57"/>
    </row>
    <row r="58" spans="1:8" ht="12.75">
      <c r="A58" s="10"/>
      <c r="B58" s="24" t="s">
        <v>114</v>
      </c>
      <c r="C58" s="63">
        <v>9</v>
      </c>
      <c r="D58" s="33" t="s">
        <v>10</v>
      </c>
      <c r="E58" s="77"/>
      <c r="F58" s="57">
        <f>0.25*E58</f>
        <v>0</v>
      </c>
      <c r="G58" s="53">
        <f>E58+F58</f>
        <v>0</v>
      </c>
      <c r="H58" s="75">
        <f>C58*G58</f>
        <v>0</v>
      </c>
    </row>
    <row r="59" spans="1:8" ht="12.75">
      <c r="A59" s="10"/>
      <c r="B59" s="22"/>
      <c r="C59" s="16"/>
      <c r="D59" s="18"/>
      <c r="E59" s="76"/>
      <c r="F59" s="57"/>
      <c r="G59" s="53"/>
      <c r="H59" s="75"/>
    </row>
    <row r="60" spans="1:8" ht="12.75" hidden="1">
      <c r="A60" s="27"/>
      <c r="B60" s="24" t="s">
        <v>90</v>
      </c>
      <c r="C60" s="63">
        <v>1</v>
      </c>
      <c r="D60" s="33" t="s">
        <v>10</v>
      </c>
      <c r="E60" s="77"/>
      <c r="F60" s="57"/>
      <c r="G60" s="53"/>
      <c r="H60" s="75"/>
    </row>
    <row r="61" spans="1:8" ht="12.75" hidden="1">
      <c r="A61" s="10"/>
      <c r="B61" s="22"/>
      <c r="C61" s="16"/>
      <c r="D61" s="18"/>
      <c r="E61" s="76"/>
      <c r="F61" s="57"/>
      <c r="G61" s="53"/>
      <c r="H61" s="75"/>
    </row>
    <row r="62" spans="1:8" ht="12.75" hidden="1">
      <c r="A62" s="10"/>
      <c r="B62" s="37" t="s">
        <v>117</v>
      </c>
      <c r="C62" s="16">
        <v>1</v>
      </c>
      <c r="D62" s="33" t="s">
        <v>10</v>
      </c>
      <c r="E62" s="77"/>
      <c r="F62" s="57"/>
      <c r="G62" s="53"/>
      <c r="H62" s="75"/>
    </row>
    <row r="63" spans="1:8" ht="12.75" hidden="1">
      <c r="A63" s="10"/>
      <c r="B63" s="37"/>
      <c r="C63" s="16"/>
      <c r="D63" s="33"/>
      <c r="E63" s="77"/>
      <c r="F63" s="57"/>
      <c r="G63" s="53"/>
      <c r="H63" s="75"/>
    </row>
    <row r="64" spans="1:8" ht="12.75">
      <c r="A64" s="25">
        <v>2</v>
      </c>
      <c r="B64" s="42" t="s">
        <v>22</v>
      </c>
      <c r="C64" s="16"/>
      <c r="D64" s="28"/>
      <c r="E64" s="57"/>
      <c r="F64" s="57"/>
      <c r="G64" s="53"/>
      <c r="H64" s="75"/>
    </row>
    <row r="65" spans="1:8" ht="12.75" hidden="1">
      <c r="A65" s="27" t="s">
        <v>19</v>
      </c>
      <c r="B65" s="42" t="s">
        <v>46</v>
      </c>
      <c r="C65" s="16"/>
      <c r="D65" s="28"/>
      <c r="E65" s="57"/>
      <c r="F65" s="57">
        <f>0.25*E65</f>
        <v>0</v>
      </c>
      <c r="G65" s="53">
        <f>E65+F65</f>
        <v>0</v>
      </c>
      <c r="H65" s="75">
        <f>C65*G65</f>
        <v>0</v>
      </c>
    </row>
    <row r="66" spans="1:8" ht="12.75">
      <c r="A66" s="25"/>
      <c r="B66" s="37" t="s">
        <v>153</v>
      </c>
      <c r="C66" s="16">
        <v>29</v>
      </c>
      <c r="D66" s="16" t="s">
        <v>10</v>
      </c>
      <c r="E66" s="57"/>
      <c r="F66" s="57">
        <f>0.25*E66</f>
        <v>0</v>
      </c>
      <c r="G66" s="53">
        <f>E66+F66</f>
        <v>0</v>
      </c>
      <c r="H66" s="75">
        <f>C66*G66</f>
        <v>0</v>
      </c>
    </row>
    <row r="67" spans="1:8" ht="12.75">
      <c r="A67" s="10"/>
      <c r="B67" s="30"/>
      <c r="C67" s="10"/>
      <c r="D67" s="10"/>
      <c r="E67" s="57"/>
      <c r="F67" s="57"/>
      <c r="G67" s="12"/>
      <c r="H67" s="106"/>
    </row>
    <row r="68" spans="1:8" ht="12.75">
      <c r="A68" s="10"/>
      <c r="B68" s="37" t="s">
        <v>120</v>
      </c>
      <c r="C68" s="34"/>
      <c r="D68" s="36"/>
      <c r="E68" s="76"/>
      <c r="F68" s="57"/>
      <c r="G68" s="17"/>
      <c r="H68" s="57"/>
    </row>
    <row r="69" spans="1:8" ht="12.75">
      <c r="A69" s="10"/>
      <c r="B69" s="37" t="s">
        <v>118</v>
      </c>
      <c r="C69" s="16"/>
      <c r="D69" s="33"/>
      <c r="E69" s="76"/>
      <c r="F69" s="57"/>
      <c r="G69" s="53"/>
      <c r="H69" s="75"/>
    </row>
    <row r="70" spans="1:8" ht="12.75">
      <c r="A70" s="10"/>
      <c r="B70" s="37" t="s">
        <v>119</v>
      </c>
      <c r="C70" s="16">
        <v>18</v>
      </c>
      <c r="D70" s="33" t="s">
        <v>10</v>
      </c>
      <c r="E70" s="57"/>
      <c r="F70" s="57">
        <f>0.3*E70</f>
        <v>0</v>
      </c>
      <c r="G70" s="53">
        <f>E70+F70</f>
        <v>0</v>
      </c>
      <c r="H70" s="75">
        <f>C70*G70</f>
        <v>0</v>
      </c>
    </row>
    <row r="71" spans="1:8" ht="12.75">
      <c r="A71" s="10"/>
      <c r="B71" s="37"/>
      <c r="C71" s="16"/>
      <c r="D71" s="33"/>
      <c r="E71" s="57"/>
      <c r="F71" s="57"/>
      <c r="G71" s="53"/>
      <c r="H71" s="75"/>
    </row>
    <row r="72" spans="1:8" ht="12.75">
      <c r="A72" s="10"/>
      <c r="B72" s="37" t="s">
        <v>152</v>
      </c>
      <c r="C72" s="16">
        <v>3</v>
      </c>
      <c r="D72" s="33" t="s">
        <v>10</v>
      </c>
      <c r="E72" s="57"/>
      <c r="F72" s="57">
        <f>0.3*E72</f>
        <v>0</v>
      </c>
      <c r="G72" s="53">
        <f>E72+F72</f>
        <v>0</v>
      </c>
      <c r="H72" s="75">
        <f>C72*G72</f>
        <v>0</v>
      </c>
    </row>
    <row r="73" spans="1:8" ht="12.75">
      <c r="A73" s="10"/>
      <c r="B73" s="37"/>
      <c r="C73" s="16"/>
      <c r="D73" s="33"/>
      <c r="E73" s="57"/>
      <c r="F73" s="57"/>
      <c r="G73" s="53"/>
      <c r="H73" s="75"/>
    </row>
    <row r="74" spans="1:8" ht="12.75">
      <c r="A74" s="10"/>
      <c r="B74" s="37" t="s">
        <v>183</v>
      </c>
      <c r="C74" s="16">
        <v>11</v>
      </c>
      <c r="D74" s="33" t="s">
        <v>10</v>
      </c>
      <c r="E74" s="57"/>
      <c r="F74" s="57">
        <f>0.3*E74</f>
        <v>0</v>
      </c>
      <c r="G74" s="53">
        <f>E74+F74</f>
        <v>0</v>
      </c>
      <c r="H74" s="75">
        <f>C74*G74</f>
        <v>0</v>
      </c>
    </row>
    <row r="75" spans="1:8" ht="12.75">
      <c r="A75" s="10"/>
      <c r="B75" s="37"/>
      <c r="C75" s="16"/>
      <c r="D75" s="33"/>
      <c r="E75" s="57"/>
      <c r="F75" s="57"/>
      <c r="G75" s="61"/>
      <c r="H75" s="75"/>
    </row>
    <row r="76" spans="1:9" ht="12.75">
      <c r="A76" s="27">
        <v>3</v>
      </c>
      <c r="B76" s="20" t="s">
        <v>23</v>
      </c>
      <c r="C76" s="16"/>
      <c r="D76" s="16"/>
      <c r="E76" s="11"/>
      <c r="F76" s="11"/>
      <c r="G76" s="12"/>
      <c r="H76" s="106"/>
      <c r="I76" s="1"/>
    </row>
    <row r="77" spans="1:9" ht="12.75" hidden="1">
      <c r="A77" s="27" t="s">
        <v>19</v>
      </c>
      <c r="B77" s="20" t="s">
        <v>47</v>
      </c>
      <c r="C77" s="16"/>
      <c r="D77" s="16"/>
      <c r="E77" s="11"/>
      <c r="F77" s="11"/>
      <c r="G77" s="12"/>
      <c r="H77" s="106"/>
      <c r="I77" s="1"/>
    </row>
    <row r="78" spans="1:9" ht="12.75">
      <c r="A78" s="27"/>
      <c r="B78" s="15" t="s">
        <v>63</v>
      </c>
      <c r="C78" s="16"/>
      <c r="D78" s="16"/>
      <c r="E78" s="11"/>
      <c r="F78" s="11"/>
      <c r="G78" s="12"/>
      <c r="H78" s="106"/>
      <c r="I78" s="1"/>
    </row>
    <row r="79" spans="1:9" ht="12.75">
      <c r="A79" s="27"/>
      <c r="B79" s="15" t="s">
        <v>24</v>
      </c>
      <c r="C79" s="16"/>
      <c r="D79" s="16"/>
      <c r="E79" s="11"/>
      <c r="F79" s="11"/>
      <c r="G79" s="12"/>
      <c r="H79" s="106"/>
      <c r="I79" s="1"/>
    </row>
    <row r="80" spans="1:9" ht="12.75">
      <c r="A80" s="27"/>
      <c r="B80" s="15" t="s">
        <v>48</v>
      </c>
      <c r="C80" s="63">
        <v>39</v>
      </c>
      <c r="D80" s="16" t="s">
        <v>10</v>
      </c>
      <c r="E80" s="11"/>
      <c r="F80" s="57">
        <f>0.3*E80</f>
        <v>0</v>
      </c>
      <c r="G80" s="53">
        <f>E80+F80</f>
        <v>0</v>
      </c>
      <c r="H80" s="75">
        <f>C80*G80</f>
        <v>0</v>
      </c>
      <c r="I80" s="1"/>
    </row>
    <row r="81" spans="1:9" ht="12.75">
      <c r="A81" s="27"/>
      <c r="B81" s="15"/>
      <c r="C81" s="63"/>
      <c r="D81" s="16"/>
      <c r="E81" s="11"/>
      <c r="F81" s="57"/>
      <c r="G81" s="53"/>
      <c r="H81" s="75"/>
      <c r="I81" s="1"/>
    </row>
    <row r="82" spans="1:9" ht="12.75">
      <c r="A82" s="27"/>
      <c r="B82" s="15" t="s">
        <v>158</v>
      </c>
      <c r="C82" s="16"/>
      <c r="D82" s="16"/>
      <c r="E82" s="11"/>
      <c r="F82" s="11"/>
      <c r="G82" s="12"/>
      <c r="H82" s="106"/>
      <c r="I82" s="1"/>
    </row>
    <row r="83" spans="1:9" ht="12.75">
      <c r="A83" s="27"/>
      <c r="B83" s="15" t="s">
        <v>24</v>
      </c>
      <c r="C83" s="16"/>
      <c r="D83" s="16"/>
      <c r="E83" s="11"/>
      <c r="F83" s="11"/>
      <c r="G83" s="12"/>
      <c r="H83" s="106"/>
      <c r="I83" s="1"/>
    </row>
    <row r="84" spans="1:9" ht="12.75">
      <c r="A84" s="27"/>
      <c r="B84" s="15" t="s">
        <v>157</v>
      </c>
      <c r="C84" s="63">
        <v>14</v>
      </c>
      <c r="D84" s="16" t="s">
        <v>10</v>
      </c>
      <c r="E84" s="11"/>
      <c r="F84" s="57">
        <f>0.3*E84</f>
        <v>0</v>
      </c>
      <c r="G84" s="53">
        <f>E84+F84</f>
        <v>0</v>
      </c>
      <c r="H84" s="75">
        <f>C84*G84</f>
        <v>0</v>
      </c>
      <c r="I84" s="1"/>
    </row>
    <row r="85" spans="1:9" ht="12.75">
      <c r="A85" s="27"/>
      <c r="B85" s="15"/>
      <c r="C85" s="16"/>
      <c r="D85" s="28"/>
      <c r="E85" s="11"/>
      <c r="F85" s="57"/>
      <c r="G85" s="53"/>
      <c r="H85" s="75"/>
      <c r="I85" s="1"/>
    </row>
    <row r="86" spans="1:9" ht="12.75">
      <c r="A86" s="27"/>
      <c r="B86" s="15" t="s">
        <v>154</v>
      </c>
      <c r="C86" s="16"/>
      <c r="D86" s="16"/>
      <c r="E86" s="25"/>
      <c r="F86" s="57"/>
      <c r="G86" s="53"/>
      <c r="H86" s="75"/>
      <c r="I86" s="1"/>
    </row>
    <row r="87" spans="1:9" ht="12" customHeight="1">
      <c r="A87" s="27"/>
      <c r="B87" s="15" t="s">
        <v>155</v>
      </c>
      <c r="C87" s="16">
        <v>23</v>
      </c>
      <c r="D87" s="16" t="s">
        <v>10</v>
      </c>
      <c r="E87" s="25"/>
      <c r="F87" s="57">
        <f>0.3*E87</f>
        <v>0</v>
      </c>
      <c r="G87" s="53">
        <f>E87+F87</f>
        <v>0</v>
      </c>
      <c r="H87" s="75">
        <f>C87*G87</f>
        <v>0</v>
      </c>
      <c r="I87" s="1"/>
    </row>
    <row r="88" spans="1:9" ht="12.75">
      <c r="A88" s="27"/>
      <c r="B88" s="15"/>
      <c r="C88" s="16"/>
      <c r="D88" s="16"/>
      <c r="E88" s="15"/>
      <c r="F88" s="10"/>
      <c r="G88" s="17"/>
      <c r="H88" s="57"/>
      <c r="I88" s="89">
        <f>SUM(H80:H107,H117:H141)</f>
        <v>0</v>
      </c>
    </row>
    <row r="89" spans="1:9" ht="12.75">
      <c r="A89" s="27"/>
      <c r="B89" s="15" t="s">
        <v>156</v>
      </c>
      <c r="C89" s="16"/>
      <c r="D89" s="16"/>
      <c r="E89" s="15"/>
      <c r="F89" s="10"/>
      <c r="G89" s="17"/>
      <c r="H89" s="57"/>
      <c r="I89" s="1"/>
    </row>
    <row r="90" spans="1:9" ht="12.75">
      <c r="A90" s="27"/>
      <c r="B90" s="15" t="s">
        <v>91</v>
      </c>
      <c r="C90" s="63">
        <v>36</v>
      </c>
      <c r="D90" s="16" t="s">
        <v>10</v>
      </c>
      <c r="E90" s="77"/>
      <c r="F90" s="57">
        <f>0.3*E90</f>
        <v>0</v>
      </c>
      <c r="G90" s="53">
        <f>E90+F90</f>
        <v>0</v>
      </c>
      <c r="H90" s="75">
        <f>C90*G90</f>
        <v>0</v>
      </c>
      <c r="I90" s="1"/>
    </row>
    <row r="91" spans="1:9" ht="12.75">
      <c r="A91" s="27"/>
      <c r="B91" s="37"/>
      <c r="C91" s="16"/>
      <c r="D91" s="33"/>
      <c r="E91" s="10"/>
      <c r="F91" s="57"/>
      <c r="G91" s="53"/>
      <c r="H91" s="75"/>
      <c r="I91" s="1"/>
    </row>
    <row r="92" spans="1:9" ht="12.75">
      <c r="A92" s="27"/>
      <c r="B92" s="24" t="s">
        <v>64</v>
      </c>
      <c r="C92" s="63">
        <v>6</v>
      </c>
      <c r="D92" s="16" t="s">
        <v>10</v>
      </c>
      <c r="E92" s="15"/>
      <c r="F92" s="57">
        <f>0.3*E92</f>
        <v>0</v>
      </c>
      <c r="G92" s="53">
        <f>E92+F92</f>
        <v>0</v>
      </c>
      <c r="H92" s="75">
        <f>C92*G92</f>
        <v>0</v>
      </c>
      <c r="I92" s="1"/>
    </row>
    <row r="93" spans="1:9" ht="12.75">
      <c r="A93" s="27"/>
      <c r="B93" s="24"/>
      <c r="C93" s="63"/>
      <c r="D93" s="16"/>
      <c r="E93" s="15"/>
      <c r="F93" s="57">
        <f>0.5*E93</f>
        <v>0</v>
      </c>
      <c r="G93" s="53">
        <f>E93+F93</f>
        <v>0</v>
      </c>
      <c r="H93" s="75">
        <f>C93*G93</f>
        <v>0</v>
      </c>
      <c r="I93" s="1"/>
    </row>
    <row r="94" spans="1:9" ht="12.75">
      <c r="A94" s="27"/>
      <c r="B94" s="37" t="s">
        <v>124</v>
      </c>
      <c r="C94" s="63">
        <v>4</v>
      </c>
      <c r="D94" s="16" t="s">
        <v>10</v>
      </c>
      <c r="E94" s="15"/>
      <c r="F94" s="57">
        <f>0.3*E94</f>
        <v>0</v>
      </c>
      <c r="G94" s="53">
        <f>E94+F94</f>
        <v>0</v>
      </c>
      <c r="H94" s="75">
        <f>C94*G94</f>
        <v>0</v>
      </c>
      <c r="I94" s="1"/>
    </row>
    <row r="95" spans="1:9" ht="12.75">
      <c r="A95" s="27"/>
      <c r="B95" s="24"/>
      <c r="C95" s="63"/>
      <c r="D95" s="16"/>
      <c r="E95" s="15"/>
      <c r="F95" s="10"/>
      <c r="G95" s="61"/>
      <c r="H95" s="75"/>
      <c r="I95" s="1"/>
    </row>
    <row r="96" spans="1:9" ht="12.75">
      <c r="A96" s="27"/>
      <c r="B96" s="15" t="s">
        <v>125</v>
      </c>
      <c r="C96" s="63">
        <v>10</v>
      </c>
      <c r="D96" s="16" t="s">
        <v>10</v>
      </c>
      <c r="E96" s="82"/>
      <c r="F96" s="57">
        <f>0.3*E96</f>
        <v>0</v>
      </c>
      <c r="G96" s="53">
        <f>E96+F96</f>
        <v>0</v>
      </c>
      <c r="H96" s="75">
        <f>C96*G96</f>
        <v>0</v>
      </c>
      <c r="I96" s="1"/>
    </row>
    <row r="97" spans="1:9" ht="12.75">
      <c r="A97" s="27"/>
      <c r="B97" s="10"/>
      <c r="C97" s="18"/>
      <c r="D97" s="16"/>
      <c r="E97" s="28"/>
      <c r="F97" s="10"/>
      <c r="G97" s="17"/>
      <c r="H97" s="57"/>
      <c r="I97" s="1"/>
    </row>
    <row r="98" spans="1:9" ht="12.75">
      <c r="A98" s="27"/>
      <c r="B98" s="15" t="s">
        <v>126</v>
      </c>
      <c r="C98" s="64">
        <f>C90+C87+C84+C80</f>
        <v>112</v>
      </c>
      <c r="D98" s="16" t="s">
        <v>10</v>
      </c>
      <c r="E98" s="82"/>
      <c r="F98" s="57">
        <f>0.3*E98</f>
        <v>0</v>
      </c>
      <c r="G98" s="53">
        <f>E98+F98</f>
        <v>0</v>
      </c>
      <c r="H98" s="75">
        <f>C98*G98</f>
        <v>0</v>
      </c>
      <c r="I98" s="1"/>
    </row>
    <row r="99" spans="1:9" ht="12.75">
      <c r="A99" s="27"/>
      <c r="B99" s="37"/>
      <c r="C99" s="16"/>
      <c r="D99" s="33"/>
      <c r="E99" s="10"/>
      <c r="F99" s="57"/>
      <c r="G99" s="53"/>
      <c r="H99" s="75"/>
      <c r="I99" s="1"/>
    </row>
    <row r="100" spans="1:9" ht="12.75">
      <c r="A100" s="27"/>
      <c r="B100" s="15" t="s">
        <v>159</v>
      </c>
      <c r="C100" s="64">
        <f>C80+C84+C87</f>
        <v>76</v>
      </c>
      <c r="D100" s="16" t="s">
        <v>10</v>
      </c>
      <c r="E100" s="82"/>
      <c r="F100" s="57">
        <f>0.3*E100</f>
        <v>0</v>
      </c>
      <c r="G100" s="53">
        <f>E100+F100</f>
        <v>0</v>
      </c>
      <c r="H100" s="75">
        <f>C100*G100</f>
        <v>0</v>
      </c>
      <c r="I100" s="1"/>
    </row>
    <row r="101" spans="1:9" ht="12.75">
      <c r="A101" s="27"/>
      <c r="B101" s="22"/>
      <c r="C101" s="16"/>
      <c r="D101" s="18"/>
      <c r="E101" s="15"/>
      <c r="F101" s="10"/>
      <c r="G101" s="17"/>
      <c r="H101" s="57"/>
      <c r="I101" s="1"/>
    </row>
    <row r="102" spans="1:9" ht="12.75">
      <c r="A102" s="27"/>
      <c r="B102" s="24" t="s">
        <v>127</v>
      </c>
      <c r="C102" s="63"/>
      <c r="D102" s="63"/>
      <c r="E102" s="82"/>
      <c r="F102" s="62"/>
      <c r="G102" s="65"/>
      <c r="H102" s="108"/>
      <c r="I102" s="1"/>
    </row>
    <row r="103" spans="1:9" ht="12.75">
      <c r="A103" s="27"/>
      <c r="B103" s="66" t="s">
        <v>43</v>
      </c>
      <c r="C103" s="63">
        <v>2</v>
      </c>
      <c r="D103" s="28" t="s">
        <v>10</v>
      </c>
      <c r="E103" s="15"/>
      <c r="F103" s="57">
        <f>0.3*E103</f>
        <v>0</v>
      </c>
      <c r="G103" s="53">
        <f>E103+F103</f>
        <v>0</v>
      </c>
      <c r="H103" s="75">
        <f>C103*G103</f>
        <v>0</v>
      </c>
      <c r="I103" s="1"/>
    </row>
    <row r="104" spans="1:9" ht="12.75">
      <c r="A104" s="27"/>
      <c r="B104" s="37"/>
      <c r="C104" s="63"/>
      <c r="D104" s="33"/>
      <c r="E104" s="10"/>
      <c r="F104" s="57"/>
      <c r="G104" s="53"/>
      <c r="H104" s="75"/>
      <c r="I104" s="1"/>
    </row>
    <row r="105" spans="1:9" ht="12.75">
      <c r="A105" s="27"/>
      <c r="B105" s="66" t="s">
        <v>41</v>
      </c>
      <c r="C105" s="63">
        <v>2</v>
      </c>
      <c r="D105" s="28" t="s">
        <v>10</v>
      </c>
      <c r="E105" s="82"/>
      <c r="F105" s="57">
        <f>0.3*E105</f>
        <v>0</v>
      </c>
      <c r="G105" s="53">
        <f>E105+F105</f>
        <v>0</v>
      </c>
      <c r="H105" s="75">
        <f>C105*G105</f>
        <v>0</v>
      </c>
      <c r="I105" s="1"/>
    </row>
    <row r="106" spans="1:9" ht="12.75">
      <c r="A106" s="27"/>
      <c r="B106" s="90"/>
      <c r="C106" s="63"/>
      <c r="D106" s="33"/>
      <c r="E106" s="82"/>
      <c r="F106" s="57"/>
      <c r="G106" s="53"/>
      <c r="H106" s="75"/>
      <c r="I106" s="1"/>
    </row>
    <row r="107" spans="1:9" ht="12.75">
      <c r="A107" s="27"/>
      <c r="B107" s="24" t="s">
        <v>160</v>
      </c>
      <c r="C107" s="63">
        <v>1</v>
      </c>
      <c r="D107" s="33" t="s">
        <v>10</v>
      </c>
      <c r="E107" s="82"/>
      <c r="F107" s="57">
        <f>0.3*E107</f>
        <v>0</v>
      </c>
      <c r="G107" s="53">
        <f>E107+F107</f>
        <v>0</v>
      </c>
      <c r="H107" s="75">
        <f>C107*G107</f>
        <v>0</v>
      </c>
      <c r="I107" s="1"/>
    </row>
    <row r="108" spans="1:9" ht="12.75">
      <c r="A108" s="10"/>
      <c r="B108" s="10"/>
      <c r="C108" s="16"/>
      <c r="D108" s="28"/>
      <c r="E108" s="54"/>
      <c r="F108" s="57"/>
      <c r="G108" s="53"/>
      <c r="H108" s="75"/>
      <c r="I108" s="1"/>
    </row>
    <row r="109" spans="1:9" s="120" customFormat="1" ht="63.75">
      <c r="A109" s="115"/>
      <c r="B109" s="114" t="s">
        <v>179</v>
      </c>
      <c r="C109" s="116">
        <v>6</v>
      </c>
      <c r="D109" s="117" t="s">
        <v>178</v>
      </c>
      <c r="E109" s="118"/>
      <c r="F109" s="57">
        <f>0.3*E109</f>
        <v>0</v>
      </c>
      <c r="G109" s="53">
        <f>E109+F109</f>
        <v>0</v>
      </c>
      <c r="H109" s="75">
        <f>C109*G109</f>
        <v>0</v>
      </c>
      <c r="I109" s="119"/>
    </row>
    <row r="110" spans="1:9" ht="12.75">
      <c r="A110" s="40"/>
      <c r="B110" s="7"/>
      <c r="C110" s="19"/>
      <c r="D110" s="29"/>
      <c r="E110" s="55"/>
      <c r="F110" s="55"/>
      <c r="G110" s="58"/>
      <c r="H110" s="59"/>
      <c r="I110" s="1"/>
    </row>
    <row r="111" spans="2:9" ht="16.5">
      <c r="B111" s="2"/>
      <c r="E111" s="1"/>
      <c r="H111" s="102" t="s">
        <v>12</v>
      </c>
      <c r="I111" s="1"/>
    </row>
    <row r="112" spans="1:9" ht="19.5">
      <c r="A112" s="3"/>
      <c r="B112" s="4" t="s">
        <v>139</v>
      </c>
      <c r="I112" s="1"/>
    </row>
    <row r="113" spans="1:9" ht="12.75">
      <c r="A113" s="5"/>
      <c r="B113" s="5"/>
      <c r="C113" s="5"/>
      <c r="D113" s="6"/>
      <c r="E113" s="123" t="s">
        <v>0</v>
      </c>
      <c r="F113" s="121"/>
      <c r="G113" s="122"/>
      <c r="H113" s="60"/>
      <c r="I113" s="1"/>
    </row>
    <row r="114" spans="1:9" ht="25.5">
      <c r="A114" s="7" t="s">
        <v>1</v>
      </c>
      <c r="B114" s="7" t="s">
        <v>2</v>
      </c>
      <c r="C114" s="7" t="s">
        <v>3</v>
      </c>
      <c r="D114" s="7" t="s">
        <v>4</v>
      </c>
      <c r="E114" s="8" t="s">
        <v>5</v>
      </c>
      <c r="F114" s="9" t="s">
        <v>6</v>
      </c>
      <c r="G114" s="8" t="s">
        <v>7</v>
      </c>
      <c r="H114" s="104" t="s">
        <v>8</v>
      </c>
      <c r="I114" s="1"/>
    </row>
    <row r="115" spans="1:9" ht="12.75" hidden="1">
      <c r="A115" s="27" t="s">
        <v>14</v>
      </c>
      <c r="B115" s="20" t="s">
        <v>46</v>
      </c>
      <c r="C115" s="16"/>
      <c r="D115" s="16"/>
      <c r="E115" s="11"/>
      <c r="F115" s="11"/>
      <c r="G115" s="12"/>
      <c r="H115" s="106"/>
      <c r="I115" s="1"/>
    </row>
    <row r="116" spans="1:9" ht="12.75" hidden="1">
      <c r="A116" s="10"/>
      <c r="B116" s="15" t="s">
        <v>88</v>
      </c>
      <c r="C116" s="16"/>
      <c r="D116" s="16"/>
      <c r="E116" s="11"/>
      <c r="F116" s="11"/>
      <c r="G116" s="12"/>
      <c r="H116" s="106"/>
      <c r="I116" s="1"/>
    </row>
    <row r="117" spans="1:9" ht="14.25" hidden="1">
      <c r="A117" s="14"/>
      <c r="B117" s="15" t="s">
        <v>89</v>
      </c>
      <c r="C117" s="63"/>
      <c r="D117" s="16" t="s">
        <v>10</v>
      </c>
      <c r="E117" s="11"/>
      <c r="F117" s="57">
        <f>0.3*E117</f>
        <v>0</v>
      </c>
      <c r="G117" s="53">
        <f>E117+F117</f>
        <v>0</v>
      </c>
      <c r="H117" s="75">
        <f>C117*G117</f>
        <v>0</v>
      </c>
      <c r="I117" s="1"/>
    </row>
    <row r="118" spans="1:9" ht="12.75" hidden="1">
      <c r="A118" s="10"/>
      <c r="B118" s="10"/>
      <c r="C118" s="10"/>
      <c r="D118" s="10"/>
      <c r="E118" s="11"/>
      <c r="F118" s="11"/>
      <c r="G118" s="12"/>
      <c r="H118" s="106"/>
      <c r="I118" s="1"/>
    </row>
    <row r="119" spans="1:9" ht="12.75" hidden="1">
      <c r="A119" s="10"/>
      <c r="B119" s="15" t="s">
        <v>65</v>
      </c>
      <c r="C119" s="16"/>
      <c r="D119" s="16"/>
      <c r="E119" s="10"/>
      <c r="F119" s="10"/>
      <c r="G119" s="17"/>
      <c r="H119" s="57"/>
      <c r="I119" s="1"/>
    </row>
    <row r="120" spans="1:9" ht="12.75" hidden="1">
      <c r="A120" s="10"/>
      <c r="B120" s="15" t="s">
        <v>49</v>
      </c>
      <c r="C120" s="63"/>
      <c r="D120" s="16" t="s">
        <v>10</v>
      </c>
      <c r="E120" s="77"/>
      <c r="F120" s="57">
        <f>0.3*E120</f>
        <v>0</v>
      </c>
      <c r="G120" s="53">
        <f>E120+F120</f>
        <v>0</v>
      </c>
      <c r="H120" s="75">
        <f>C120*G120</f>
        <v>0</v>
      </c>
      <c r="I120" s="1"/>
    </row>
    <row r="121" spans="1:9" ht="12.75" hidden="1">
      <c r="A121" s="10"/>
      <c r="B121" s="15"/>
      <c r="C121" s="16"/>
      <c r="D121" s="16"/>
      <c r="E121" s="25"/>
      <c r="F121" s="10"/>
      <c r="G121" s="17"/>
      <c r="H121" s="57"/>
      <c r="I121" s="1"/>
    </row>
    <row r="122" spans="1:9" ht="12.75" hidden="1">
      <c r="A122" s="10"/>
      <c r="B122" s="24" t="s">
        <v>66</v>
      </c>
      <c r="C122" s="63">
        <v>12</v>
      </c>
      <c r="D122" s="16" t="s">
        <v>10</v>
      </c>
      <c r="E122" s="15"/>
      <c r="F122" s="57">
        <f>0.3*E122</f>
        <v>0</v>
      </c>
      <c r="G122" s="53">
        <f>E122+F122</f>
        <v>0</v>
      </c>
      <c r="H122" s="75">
        <f>C122*G122</f>
        <v>0</v>
      </c>
      <c r="I122" s="1"/>
    </row>
    <row r="123" spans="1:9" ht="12.75" hidden="1">
      <c r="A123" s="10"/>
      <c r="B123" s="10"/>
      <c r="C123" s="1"/>
      <c r="D123" s="10"/>
      <c r="E123" s="11"/>
      <c r="F123" s="57">
        <f>0.5*E123</f>
        <v>0</v>
      </c>
      <c r="G123" s="53">
        <f>E123+F123</f>
        <v>0</v>
      </c>
      <c r="H123" s="75">
        <f>C123*G123</f>
        <v>0</v>
      </c>
      <c r="I123" s="1"/>
    </row>
    <row r="124" spans="1:9" ht="12.75" hidden="1">
      <c r="A124" s="10"/>
      <c r="B124" s="10" t="s">
        <v>128</v>
      </c>
      <c r="C124" s="109">
        <v>6</v>
      </c>
      <c r="D124" s="16" t="s">
        <v>10</v>
      </c>
      <c r="E124" s="80"/>
      <c r="F124" s="57">
        <f>0.3*E124</f>
        <v>0</v>
      </c>
      <c r="G124" s="53">
        <f>E124+F124</f>
        <v>0</v>
      </c>
      <c r="H124" s="75">
        <f>C124*G124</f>
        <v>0</v>
      </c>
      <c r="I124" s="1"/>
    </row>
    <row r="125" spans="1:9" ht="12.75" hidden="1">
      <c r="A125" s="10"/>
      <c r="B125" s="10"/>
      <c r="C125" s="1"/>
      <c r="D125" s="10"/>
      <c r="E125" s="11"/>
      <c r="F125" s="12"/>
      <c r="G125" s="12"/>
      <c r="H125" s="106"/>
      <c r="I125" s="1"/>
    </row>
    <row r="126" spans="1:9" ht="12.75" hidden="1">
      <c r="A126" s="10"/>
      <c r="B126" s="43" t="s">
        <v>83</v>
      </c>
      <c r="C126" s="63"/>
      <c r="D126" s="28" t="s">
        <v>10</v>
      </c>
      <c r="E126" s="57"/>
      <c r="F126" s="57">
        <f>0.3*E126</f>
        <v>0</v>
      </c>
      <c r="G126" s="53">
        <f>E126+F126</f>
        <v>0</v>
      </c>
      <c r="H126" s="75">
        <f>C126*G126</f>
        <v>0</v>
      </c>
      <c r="I126" s="1"/>
    </row>
    <row r="127" spans="1:9" ht="12.75" hidden="1">
      <c r="A127" s="10"/>
      <c r="B127" s="10"/>
      <c r="C127" s="1"/>
      <c r="D127" s="10"/>
      <c r="E127" s="11"/>
      <c r="F127" s="12"/>
      <c r="G127" s="12"/>
      <c r="H127" s="106"/>
      <c r="I127" s="1"/>
    </row>
    <row r="128" spans="1:9" ht="12.75" hidden="1">
      <c r="A128" s="10"/>
      <c r="B128" s="43" t="s">
        <v>84</v>
      </c>
      <c r="C128" s="63">
        <v>3</v>
      </c>
      <c r="D128" s="28" t="s">
        <v>10</v>
      </c>
      <c r="E128" s="57"/>
      <c r="F128" s="57">
        <f>0.3*E128</f>
        <v>0</v>
      </c>
      <c r="G128" s="53">
        <f>E128+F128</f>
        <v>0</v>
      </c>
      <c r="H128" s="75">
        <f>C128*G128</f>
        <v>0</v>
      </c>
      <c r="I128" s="1"/>
    </row>
    <row r="129" spans="1:9" ht="12.75" hidden="1">
      <c r="A129" s="10"/>
      <c r="B129" s="20"/>
      <c r="C129" s="16"/>
      <c r="D129" s="16"/>
      <c r="E129" s="83"/>
      <c r="F129" s="10"/>
      <c r="G129" s="17"/>
      <c r="H129" s="57"/>
      <c r="I129" s="1"/>
    </row>
    <row r="130" spans="1:9" ht="12.75" hidden="1">
      <c r="A130" s="10"/>
      <c r="B130" s="15" t="s">
        <v>85</v>
      </c>
      <c r="C130" s="63"/>
      <c r="D130" s="16" t="s">
        <v>10</v>
      </c>
      <c r="E130" s="82"/>
      <c r="F130" s="57">
        <f>0.3*E130</f>
        <v>0</v>
      </c>
      <c r="G130" s="53">
        <f>E130+F130</f>
        <v>0</v>
      </c>
      <c r="H130" s="75">
        <f>C130*G130</f>
        <v>0</v>
      </c>
      <c r="I130" s="89"/>
    </row>
    <row r="131" spans="1:9" ht="12.75" hidden="1">
      <c r="A131" s="10"/>
      <c r="B131" s="10"/>
      <c r="C131" s="18"/>
      <c r="D131" s="16"/>
      <c r="E131" s="84"/>
      <c r="F131" s="26"/>
      <c r="G131" s="17"/>
      <c r="H131" s="57"/>
      <c r="I131" s="1"/>
    </row>
    <row r="132" spans="1:9" ht="12.75" hidden="1">
      <c r="A132" s="10"/>
      <c r="B132" s="15" t="s">
        <v>93</v>
      </c>
      <c r="C132" s="64"/>
      <c r="D132" s="16" t="s">
        <v>10</v>
      </c>
      <c r="E132" s="83"/>
      <c r="F132" s="57">
        <f>0.3*E132</f>
        <v>0</v>
      </c>
      <c r="G132" s="53">
        <f>E132+F132</f>
        <v>0</v>
      </c>
      <c r="H132" s="75">
        <f>C132*G132</f>
        <v>0</v>
      </c>
      <c r="I132" s="1"/>
    </row>
    <row r="133" spans="1:9" ht="12.75" hidden="1">
      <c r="A133" s="10"/>
      <c r="B133" s="15"/>
      <c r="C133" s="63"/>
      <c r="D133" s="16"/>
      <c r="E133" s="83"/>
      <c r="F133" s="10"/>
      <c r="G133" s="61"/>
      <c r="H133" s="75"/>
      <c r="I133" s="1"/>
    </row>
    <row r="134" spans="1:9" ht="12.75" hidden="1">
      <c r="A134" s="10"/>
      <c r="B134" s="15" t="s">
        <v>86</v>
      </c>
      <c r="C134" s="63"/>
      <c r="D134" s="16" t="s">
        <v>10</v>
      </c>
      <c r="E134" s="83"/>
      <c r="F134" s="57">
        <f>0.3*E134</f>
        <v>0</v>
      </c>
      <c r="G134" s="53">
        <f>E134+F134</f>
        <v>0</v>
      </c>
      <c r="H134" s="75">
        <f>C134*G134</f>
        <v>0</v>
      </c>
      <c r="I134" s="1"/>
    </row>
    <row r="135" spans="1:9" ht="12.75" hidden="1">
      <c r="A135" s="27"/>
      <c r="B135" s="20"/>
      <c r="C135" s="16"/>
      <c r="D135" s="16"/>
      <c r="E135" s="83"/>
      <c r="F135" s="10"/>
      <c r="G135" s="17"/>
      <c r="H135" s="57"/>
      <c r="I135" s="1"/>
    </row>
    <row r="136" spans="1:9" ht="12.75" hidden="1">
      <c r="A136" s="27"/>
      <c r="B136" s="24" t="s">
        <v>87</v>
      </c>
      <c r="C136" s="63"/>
      <c r="D136" s="63"/>
      <c r="E136" s="85"/>
      <c r="F136" s="62"/>
      <c r="G136" s="65"/>
      <c r="H136" s="108"/>
      <c r="I136" s="1"/>
    </row>
    <row r="137" spans="1:9" ht="12.75" hidden="1">
      <c r="A137" s="25"/>
      <c r="B137" s="66" t="s">
        <v>43</v>
      </c>
      <c r="C137" s="16"/>
      <c r="D137" s="28" t="s">
        <v>10</v>
      </c>
      <c r="E137" s="83"/>
      <c r="F137" s="57">
        <f>0.3*E137</f>
        <v>0</v>
      </c>
      <c r="G137" s="53">
        <f>E137+F137</f>
        <v>0</v>
      </c>
      <c r="H137" s="75">
        <f>C137*G137</f>
        <v>0</v>
      </c>
      <c r="I137" s="1"/>
    </row>
    <row r="138" spans="1:9" ht="12.75" hidden="1">
      <c r="A138" s="10"/>
      <c r="B138" s="67"/>
      <c r="C138" s="16"/>
      <c r="D138" s="16"/>
      <c r="E138" s="83"/>
      <c r="F138" s="26"/>
      <c r="G138" s="53"/>
      <c r="H138" s="75"/>
      <c r="I138" s="1"/>
    </row>
    <row r="139" spans="1:9" ht="12.75" hidden="1">
      <c r="A139" s="10"/>
      <c r="B139" s="66" t="s">
        <v>41</v>
      </c>
      <c r="C139" s="16">
        <v>2</v>
      </c>
      <c r="D139" s="28" t="s">
        <v>10</v>
      </c>
      <c r="E139" s="83"/>
      <c r="F139" s="57">
        <f>0.3*E139</f>
        <v>0</v>
      </c>
      <c r="G139" s="53">
        <f>E139+F139</f>
        <v>0</v>
      </c>
      <c r="H139" s="75">
        <f>C139*G139</f>
        <v>0</v>
      </c>
      <c r="I139" s="1"/>
    </row>
    <row r="140" spans="1:9" ht="12.75" hidden="1">
      <c r="A140" s="10"/>
      <c r="B140" s="24"/>
      <c r="C140" s="16"/>
      <c r="D140" s="33"/>
      <c r="E140" s="83"/>
      <c r="F140" s="10"/>
      <c r="G140" s="17"/>
      <c r="H140" s="57"/>
      <c r="I140" s="1"/>
    </row>
    <row r="141" spans="1:9" ht="12.75" hidden="1">
      <c r="A141" s="10"/>
      <c r="B141" s="24" t="s">
        <v>42</v>
      </c>
      <c r="C141" s="16">
        <v>3</v>
      </c>
      <c r="D141" s="33" t="s">
        <v>10</v>
      </c>
      <c r="E141" s="83"/>
      <c r="F141" s="57">
        <f>0.3*E141</f>
        <v>0</v>
      </c>
      <c r="G141" s="53">
        <f>E141+F141</f>
        <v>0</v>
      </c>
      <c r="H141" s="75">
        <f>C141*G141</f>
        <v>0</v>
      </c>
      <c r="I141" s="1"/>
    </row>
    <row r="142" spans="1:9" ht="12.75">
      <c r="A142" s="25">
        <v>4</v>
      </c>
      <c r="B142" s="20" t="s">
        <v>80</v>
      </c>
      <c r="C142" s="18"/>
      <c r="D142" s="16"/>
      <c r="E142" s="83"/>
      <c r="F142" s="10"/>
      <c r="G142" s="17"/>
      <c r="H142" s="57"/>
      <c r="I142" s="1"/>
    </row>
    <row r="143" spans="1:9" ht="12.75">
      <c r="A143" s="25"/>
      <c r="B143" s="10" t="s">
        <v>161</v>
      </c>
      <c r="C143" s="18">
        <v>1</v>
      </c>
      <c r="D143" s="16" t="s">
        <v>10</v>
      </c>
      <c r="E143" s="57"/>
      <c r="F143" s="57">
        <f>0.25*E143</f>
        <v>0</v>
      </c>
      <c r="G143" s="53">
        <f>E143+F143</f>
        <v>0</v>
      </c>
      <c r="H143" s="75">
        <f>C143*G143</f>
        <v>0</v>
      </c>
      <c r="I143" s="1"/>
    </row>
    <row r="144" spans="1:9" ht="12.75">
      <c r="A144" s="25"/>
      <c r="B144" s="15"/>
      <c r="C144" s="18"/>
      <c r="D144" s="16"/>
      <c r="E144" s="57"/>
      <c r="F144" s="10"/>
      <c r="G144" s="17"/>
      <c r="H144" s="57"/>
      <c r="I144" s="1"/>
    </row>
    <row r="145" spans="1:9" ht="12.75">
      <c r="A145" s="10"/>
      <c r="B145" s="10" t="s">
        <v>162</v>
      </c>
      <c r="C145" s="18">
        <v>1</v>
      </c>
      <c r="D145" s="16" t="s">
        <v>10</v>
      </c>
      <c r="E145" s="57"/>
      <c r="F145" s="57">
        <f>0.25*E145</f>
        <v>0</v>
      </c>
      <c r="G145" s="53">
        <f>E145+F145</f>
        <v>0</v>
      </c>
      <c r="H145" s="75">
        <f>C145*G145</f>
        <v>0</v>
      </c>
      <c r="I145" s="89">
        <f>SUM(H143:H147)</f>
        <v>0</v>
      </c>
    </row>
    <row r="146" spans="1:9" ht="12.75">
      <c r="A146" s="10"/>
      <c r="B146" s="15"/>
      <c r="C146" s="18"/>
      <c r="D146" s="16"/>
      <c r="E146" s="57"/>
      <c r="F146" s="10"/>
      <c r="G146" s="17"/>
      <c r="H146" s="57"/>
      <c r="I146" s="1"/>
    </row>
    <row r="147" spans="1:9" ht="12.75">
      <c r="A147" s="10"/>
      <c r="B147" s="62" t="s">
        <v>107</v>
      </c>
      <c r="C147" s="16">
        <v>6</v>
      </c>
      <c r="D147" s="16" t="s">
        <v>10</v>
      </c>
      <c r="E147" s="57"/>
      <c r="F147" s="57">
        <f>0.25*E147</f>
        <v>0</v>
      </c>
      <c r="G147" s="53">
        <f>E147+F147</f>
        <v>0</v>
      </c>
      <c r="H147" s="75">
        <f>C147*G147</f>
        <v>0</v>
      </c>
      <c r="I147" s="1"/>
    </row>
    <row r="148" spans="1:9" ht="12.75">
      <c r="A148" s="10"/>
      <c r="B148" s="62"/>
      <c r="C148" s="16"/>
      <c r="D148" s="16"/>
      <c r="E148" s="57"/>
      <c r="F148" s="70"/>
      <c r="G148" s="61"/>
      <c r="H148" s="75"/>
      <c r="I148" s="1"/>
    </row>
    <row r="149" spans="1:8" ht="12.75">
      <c r="A149" s="25">
        <v>5</v>
      </c>
      <c r="B149" s="39" t="s">
        <v>25</v>
      </c>
      <c r="C149" s="16"/>
      <c r="D149" s="18"/>
      <c r="E149" s="25"/>
      <c r="F149" s="10"/>
      <c r="G149" s="17"/>
      <c r="H149" s="57"/>
    </row>
    <row r="150" spans="1:8" ht="12.75">
      <c r="A150" s="27" t="s">
        <v>19</v>
      </c>
      <c r="B150" s="39" t="s">
        <v>163</v>
      </c>
      <c r="C150" s="63"/>
      <c r="D150" s="33"/>
      <c r="E150" s="86"/>
      <c r="F150" s="26"/>
      <c r="G150" s="31"/>
      <c r="H150" s="78"/>
    </row>
    <row r="151" spans="1:8" ht="14.25">
      <c r="A151" s="10"/>
      <c r="B151" s="37" t="s">
        <v>164</v>
      </c>
      <c r="C151" s="63">
        <v>20</v>
      </c>
      <c r="D151" s="28" t="s">
        <v>15</v>
      </c>
      <c r="E151" s="86"/>
      <c r="F151" s="57">
        <f>0.25*E151</f>
        <v>0</v>
      </c>
      <c r="G151" s="53">
        <f>E151+F151</f>
        <v>0</v>
      </c>
      <c r="H151" s="75">
        <f>C151*G151</f>
        <v>0</v>
      </c>
    </row>
    <row r="152" spans="1:8" ht="12.75">
      <c r="A152" s="10"/>
      <c r="B152" s="37"/>
      <c r="C152" s="63"/>
      <c r="D152" s="33"/>
      <c r="E152" s="86"/>
      <c r="F152" s="57"/>
      <c r="G152" s="61"/>
      <c r="H152" s="75"/>
    </row>
    <row r="153" spans="1:8" ht="12.75">
      <c r="A153" s="10"/>
      <c r="B153" s="37" t="s">
        <v>165</v>
      </c>
      <c r="C153" s="63">
        <v>134</v>
      </c>
      <c r="D153" s="33" t="s">
        <v>15</v>
      </c>
      <c r="E153" s="86"/>
      <c r="F153" s="57"/>
      <c r="G153" s="61"/>
      <c r="H153" s="75"/>
    </row>
    <row r="154" spans="1:8" ht="12.75">
      <c r="A154" s="10"/>
      <c r="B154" s="37"/>
      <c r="C154" s="63"/>
      <c r="D154" s="33"/>
      <c r="E154" s="86"/>
      <c r="F154" s="57">
        <f aca="true" t="shared" si="0" ref="F154:F171">0.3*E154</f>
        <v>0</v>
      </c>
      <c r="G154" s="61"/>
      <c r="H154" s="75"/>
    </row>
    <row r="155" spans="1:8" ht="12.75">
      <c r="A155" s="10"/>
      <c r="B155" s="24" t="s">
        <v>166</v>
      </c>
      <c r="C155" s="63">
        <v>20</v>
      </c>
      <c r="D155" s="28" t="s">
        <v>15</v>
      </c>
      <c r="E155" s="86"/>
      <c r="F155" s="57">
        <f t="shared" si="0"/>
        <v>0</v>
      </c>
      <c r="G155" s="53">
        <f>E155+F155</f>
        <v>0</v>
      </c>
      <c r="H155" s="75">
        <f>C155*G155</f>
        <v>0</v>
      </c>
    </row>
    <row r="156" spans="1:8" ht="12.75">
      <c r="A156" s="10"/>
      <c r="B156" s="24"/>
      <c r="C156" s="63"/>
      <c r="D156" s="33"/>
      <c r="E156" s="86"/>
      <c r="F156" s="57">
        <f t="shared" si="0"/>
        <v>0</v>
      </c>
      <c r="G156" s="31"/>
      <c r="H156" s="78"/>
    </row>
    <row r="157" spans="1:8" ht="12.75">
      <c r="A157" s="27" t="s">
        <v>14</v>
      </c>
      <c r="B157" s="39" t="s">
        <v>167</v>
      </c>
      <c r="C157" s="63"/>
      <c r="D157" s="33"/>
      <c r="E157" s="86"/>
      <c r="F157" s="57">
        <f t="shared" si="0"/>
        <v>0</v>
      </c>
      <c r="G157" s="31"/>
      <c r="H157" s="78"/>
    </row>
    <row r="158" spans="1:8" ht="14.25">
      <c r="A158" s="10"/>
      <c r="B158" s="37" t="s">
        <v>168</v>
      </c>
      <c r="C158" s="63">
        <v>5</v>
      </c>
      <c r="D158" s="28" t="s">
        <v>15</v>
      </c>
      <c r="E158" s="86"/>
      <c r="F158" s="57">
        <f>0.25*E158</f>
        <v>0</v>
      </c>
      <c r="G158" s="53">
        <f>E158+F158</f>
        <v>0</v>
      </c>
      <c r="H158" s="75">
        <f>C158*G158</f>
        <v>0</v>
      </c>
    </row>
    <row r="159" spans="1:8" ht="12.75">
      <c r="A159" s="10"/>
      <c r="B159" s="37"/>
      <c r="C159" s="63"/>
      <c r="D159" s="33"/>
      <c r="E159" s="86"/>
      <c r="F159" s="57"/>
      <c r="G159" s="61"/>
      <c r="H159" s="75"/>
    </row>
    <row r="160" spans="1:8" ht="12.75">
      <c r="A160" s="10"/>
      <c r="B160" s="24" t="s">
        <v>108</v>
      </c>
      <c r="C160" s="63">
        <v>5</v>
      </c>
      <c r="D160" s="28" t="s">
        <v>15</v>
      </c>
      <c r="E160" s="86"/>
      <c r="F160" s="57">
        <f t="shared" si="0"/>
        <v>0</v>
      </c>
      <c r="G160" s="53">
        <f>E160+F160</f>
        <v>0</v>
      </c>
      <c r="H160" s="75">
        <f>C160*G160</f>
        <v>0</v>
      </c>
    </row>
    <row r="161" spans="1:8" ht="12.75" customHeight="1">
      <c r="A161" s="10"/>
      <c r="B161" s="24"/>
      <c r="C161" s="63"/>
      <c r="D161" s="33"/>
      <c r="E161" s="86"/>
      <c r="F161" s="57">
        <f t="shared" si="0"/>
        <v>0</v>
      </c>
      <c r="G161" s="53"/>
      <c r="H161" s="75"/>
    </row>
    <row r="162" spans="1:8" ht="12.75">
      <c r="A162" s="27" t="s">
        <v>20</v>
      </c>
      <c r="B162" s="39" t="s">
        <v>169</v>
      </c>
      <c r="C162" s="63"/>
      <c r="D162" s="33"/>
      <c r="E162" s="86"/>
      <c r="F162" s="57">
        <f t="shared" si="0"/>
        <v>0</v>
      </c>
      <c r="G162" s="31"/>
      <c r="H162" s="78"/>
    </row>
    <row r="163" spans="1:8" ht="14.25">
      <c r="A163" s="10"/>
      <c r="B163" s="37" t="s">
        <v>170</v>
      </c>
      <c r="C163" s="63">
        <v>20</v>
      </c>
      <c r="D163" s="28" t="s">
        <v>15</v>
      </c>
      <c r="E163" s="86"/>
      <c r="F163" s="57">
        <f>0.25*E163</f>
        <v>0</v>
      </c>
      <c r="G163" s="53">
        <f>E163+F163</f>
        <v>0</v>
      </c>
      <c r="H163" s="75">
        <f>C163*G163</f>
        <v>0</v>
      </c>
    </row>
    <row r="164" spans="1:8" ht="12.75">
      <c r="A164" s="10"/>
      <c r="B164" s="37"/>
      <c r="C164" s="63"/>
      <c r="D164" s="28"/>
      <c r="E164" s="86"/>
      <c r="F164" s="57"/>
      <c r="G164" s="53"/>
      <c r="H164" s="75"/>
    </row>
    <row r="165" spans="1:8" ht="12.75">
      <c r="A165" s="10"/>
      <c r="B165" s="24" t="s">
        <v>108</v>
      </c>
      <c r="C165" s="63">
        <v>20</v>
      </c>
      <c r="D165" s="33" t="s">
        <v>15</v>
      </c>
      <c r="E165" s="86"/>
      <c r="F165" s="57"/>
      <c r="G165" s="53"/>
      <c r="H165" s="75"/>
    </row>
    <row r="166" spans="1:8" ht="12.75">
      <c r="A166" s="10"/>
      <c r="B166" s="24"/>
      <c r="C166" s="63"/>
      <c r="D166" s="28"/>
      <c r="E166" s="86"/>
      <c r="F166" s="57">
        <f t="shared" si="0"/>
        <v>0</v>
      </c>
      <c r="G166" s="53"/>
      <c r="H166" s="75"/>
    </row>
    <row r="167" spans="1:8" ht="12.75">
      <c r="A167" s="27" t="s">
        <v>21</v>
      </c>
      <c r="B167" s="39" t="s">
        <v>171</v>
      </c>
      <c r="C167" s="63"/>
      <c r="D167" s="33"/>
      <c r="E167" s="86"/>
      <c r="F167" s="57">
        <f t="shared" si="0"/>
        <v>0</v>
      </c>
      <c r="G167" s="31"/>
      <c r="H167" s="78"/>
    </row>
    <row r="168" spans="1:8" ht="14.25">
      <c r="A168" s="10"/>
      <c r="B168" s="37" t="s">
        <v>172</v>
      </c>
      <c r="C168" s="63">
        <v>20</v>
      </c>
      <c r="D168" s="28" t="s">
        <v>15</v>
      </c>
      <c r="E168" s="86"/>
      <c r="F168" s="57">
        <f>0.25*E168</f>
        <v>0</v>
      </c>
      <c r="G168" s="53">
        <f>E168+F168</f>
        <v>0</v>
      </c>
      <c r="H168" s="75">
        <f>C168*G168</f>
        <v>0</v>
      </c>
    </row>
    <row r="169" spans="1:8" ht="12.75">
      <c r="A169" s="10"/>
      <c r="B169" s="37"/>
      <c r="C169" s="63"/>
      <c r="D169" s="33"/>
      <c r="E169" s="86"/>
      <c r="F169" s="57"/>
      <c r="G169" s="61"/>
      <c r="H169" s="75"/>
    </row>
    <row r="170" spans="1:8" ht="12.75">
      <c r="A170" s="10"/>
      <c r="B170" s="24" t="s">
        <v>108</v>
      </c>
      <c r="C170" s="63">
        <v>20</v>
      </c>
      <c r="D170" s="33" t="s">
        <v>15</v>
      </c>
      <c r="E170" s="86"/>
      <c r="F170" s="57"/>
      <c r="G170" s="61"/>
      <c r="H170" s="75"/>
    </row>
    <row r="171" spans="1:8" ht="12.75">
      <c r="A171" s="10"/>
      <c r="B171" s="24"/>
      <c r="C171" s="63"/>
      <c r="D171" s="28"/>
      <c r="E171" s="86"/>
      <c r="F171" s="57">
        <f t="shared" si="0"/>
        <v>0</v>
      </c>
      <c r="G171" s="53"/>
      <c r="H171" s="75"/>
    </row>
    <row r="172" spans="1:8" ht="12.75">
      <c r="A172" s="25" t="s">
        <v>40</v>
      </c>
      <c r="B172" s="22" t="s">
        <v>180</v>
      </c>
      <c r="C172" s="63"/>
      <c r="D172" s="33"/>
      <c r="E172" s="86"/>
      <c r="F172" s="57"/>
      <c r="G172" s="61"/>
      <c r="H172" s="75"/>
    </row>
    <row r="173" spans="1:8" ht="12.75">
      <c r="A173" s="10"/>
      <c r="B173" s="37" t="s">
        <v>181</v>
      </c>
      <c r="C173" s="63">
        <v>6000</v>
      </c>
      <c r="D173" s="33" t="s">
        <v>15</v>
      </c>
      <c r="E173" s="86"/>
      <c r="F173" s="57"/>
      <c r="G173" s="61"/>
      <c r="H173" s="75"/>
    </row>
    <row r="174" spans="1:8" ht="12.75">
      <c r="A174" s="10"/>
      <c r="B174" s="24"/>
      <c r="C174" s="63"/>
      <c r="D174" s="33"/>
      <c r="E174" s="86"/>
      <c r="F174" s="57"/>
      <c r="G174" s="61"/>
      <c r="H174" s="75"/>
    </row>
    <row r="175" spans="1:8" ht="12.75">
      <c r="A175" s="10"/>
      <c r="B175" s="37" t="s">
        <v>182</v>
      </c>
      <c r="C175" s="63">
        <v>2000</v>
      </c>
      <c r="D175" s="33" t="s">
        <v>15</v>
      </c>
      <c r="E175" s="86"/>
      <c r="F175" s="57"/>
      <c r="G175" s="61"/>
      <c r="H175" s="75"/>
    </row>
    <row r="176" spans="1:8" ht="12.75">
      <c r="A176" s="10"/>
      <c r="B176" s="24"/>
      <c r="C176" s="63"/>
      <c r="D176" s="33"/>
      <c r="E176" s="86"/>
      <c r="F176" s="57"/>
      <c r="G176" s="61"/>
      <c r="H176" s="75"/>
    </row>
    <row r="177" spans="1:8" ht="12.75">
      <c r="A177" s="25">
        <v>6</v>
      </c>
      <c r="B177" s="39" t="s">
        <v>51</v>
      </c>
      <c r="C177" s="16"/>
      <c r="D177" s="18"/>
      <c r="E177" s="80"/>
      <c r="F177" s="57">
        <f aca="true" t="shared" si="1" ref="F177:F202">0.3*E177</f>
        <v>0</v>
      </c>
      <c r="G177" s="12"/>
      <c r="H177" s="106"/>
    </row>
    <row r="178" spans="1:8" ht="12.75">
      <c r="A178" s="25"/>
      <c r="B178" s="38" t="s">
        <v>104</v>
      </c>
      <c r="C178" s="63">
        <v>1200</v>
      </c>
      <c r="D178" s="33" t="s">
        <v>15</v>
      </c>
      <c r="E178" s="57"/>
      <c r="F178" s="57">
        <f t="shared" si="1"/>
        <v>0</v>
      </c>
      <c r="G178" s="53">
        <f>E178+F178</f>
        <v>0</v>
      </c>
      <c r="H178" s="75">
        <f>C178*G178</f>
        <v>0</v>
      </c>
    </row>
    <row r="179" spans="1:9" ht="12.75">
      <c r="A179" s="25"/>
      <c r="B179" s="48"/>
      <c r="C179" s="63"/>
      <c r="D179" s="33"/>
      <c r="E179" s="76"/>
      <c r="F179" s="57">
        <f t="shared" si="1"/>
        <v>0</v>
      </c>
      <c r="G179" s="12"/>
      <c r="H179" s="106"/>
      <c r="I179" s="88">
        <f>SUM(H178:H198)</f>
        <v>0</v>
      </c>
    </row>
    <row r="180" spans="1:9" ht="12.75">
      <c r="A180" s="25"/>
      <c r="B180" s="41" t="s">
        <v>67</v>
      </c>
      <c r="C180" s="63">
        <v>2000</v>
      </c>
      <c r="D180" s="33" t="s">
        <v>15</v>
      </c>
      <c r="E180" s="77"/>
      <c r="F180" s="57">
        <f t="shared" si="1"/>
        <v>0</v>
      </c>
      <c r="G180" s="53">
        <f>E180+F180</f>
        <v>0</v>
      </c>
      <c r="H180" s="75">
        <f>C180*G180</f>
        <v>0</v>
      </c>
      <c r="I180" s="88"/>
    </row>
    <row r="181" spans="1:9" ht="12.75">
      <c r="A181" s="25"/>
      <c r="B181" s="38"/>
      <c r="C181" s="16"/>
      <c r="D181" s="33"/>
      <c r="E181" s="77"/>
      <c r="F181" s="57">
        <f t="shared" si="1"/>
        <v>0</v>
      </c>
      <c r="G181" s="12"/>
      <c r="H181" s="106"/>
      <c r="I181" s="88"/>
    </row>
    <row r="182" spans="1:8" ht="12.75">
      <c r="A182" s="25"/>
      <c r="B182" s="38" t="s">
        <v>68</v>
      </c>
      <c r="C182" s="16">
        <v>1</v>
      </c>
      <c r="D182" s="33" t="s">
        <v>11</v>
      </c>
      <c r="E182" s="77"/>
      <c r="F182" s="57">
        <f t="shared" si="1"/>
        <v>0</v>
      </c>
      <c r="G182" s="53"/>
      <c r="H182" s="75"/>
    </row>
    <row r="183" spans="1:8" ht="12.75">
      <c r="A183" s="25"/>
      <c r="B183" s="38"/>
      <c r="C183" s="16"/>
      <c r="D183" s="33"/>
      <c r="E183" s="87"/>
      <c r="F183" s="57">
        <f t="shared" si="1"/>
        <v>0</v>
      </c>
      <c r="G183" s="12"/>
      <c r="H183" s="106"/>
    </row>
    <row r="184" spans="1:8" ht="12.75" hidden="1">
      <c r="A184" s="27" t="s">
        <v>14</v>
      </c>
      <c r="B184" s="39" t="s">
        <v>46</v>
      </c>
      <c r="C184" s="16"/>
      <c r="D184" s="18"/>
      <c r="E184" s="87"/>
      <c r="F184" s="57">
        <f t="shared" si="1"/>
        <v>0</v>
      </c>
      <c r="G184" s="12"/>
      <c r="H184" s="106"/>
    </row>
    <row r="185" spans="1:8" ht="12.75" hidden="1">
      <c r="A185" s="25"/>
      <c r="B185" s="41" t="s">
        <v>69</v>
      </c>
      <c r="C185" s="63">
        <v>1194</v>
      </c>
      <c r="D185" s="33" t="s">
        <v>15</v>
      </c>
      <c r="E185" s="77"/>
      <c r="F185" s="57">
        <f t="shared" si="1"/>
        <v>0</v>
      </c>
      <c r="G185" s="53">
        <f>E185+F185</f>
        <v>0</v>
      </c>
      <c r="H185" s="75"/>
    </row>
    <row r="186" spans="1:8" ht="12.75" hidden="1">
      <c r="A186" s="10"/>
      <c r="B186" s="38"/>
      <c r="C186" s="16"/>
      <c r="D186" s="33"/>
      <c r="E186" s="77"/>
      <c r="F186" s="57">
        <f t="shared" si="1"/>
        <v>0</v>
      </c>
      <c r="G186" s="53">
        <f>E186+F186</f>
        <v>0</v>
      </c>
      <c r="H186" s="106"/>
    </row>
    <row r="187" spans="1:8" ht="12.75" hidden="1">
      <c r="A187" s="10"/>
      <c r="B187" s="38" t="s">
        <v>70</v>
      </c>
      <c r="C187" s="16"/>
      <c r="D187" s="33" t="s">
        <v>11</v>
      </c>
      <c r="E187" s="77"/>
      <c r="F187" s="57">
        <f t="shared" si="1"/>
        <v>0</v>
      </c>
      <c r="G187" s="53">
        <f>E187+F187</f>
        <v>0</v>
      </c>
      <c r="H187" s="75"/>
    </row>
    <row r="188" spans="1:8" ht="12.75" hidden="1">
      <c r="A188" s="10"/>
      <c r="B188" s="38"/>
      <c r="C188" s="16"/>
      <c r="D188" s="33"/>
      <c r="E188" s="77"/>
      <c r="F188" s="57">
        <f t="shared" si="1"/>
        <v>0</v>
      </c>
      <c r="G188" s="53">
        <f>E188+F188</f>
        <v>0</v>
      </c>
      <c r="H188" s="75"/>
    </row>
    <row r="189" spans="1:8" ht="12" customHeight="1" hidden="1">
      <c r="A189" s="10"/>
      <c r="B189" s="38" t="s">
        <v>136</v>
      </c>
      <c r="C189" s="16">
        <v>400</v>
      </c>
      <c r="D189" s="33" t="s">
        <v>15</v>
      </c>
      <c r="E189" s="77"/>
      <c r="F189" s="57">
        <f t="shared" si="1"/>
        <v>0</v>
      </c>
      <c r="G189" s="53">
        <f>E189+F189</f>
        <v>0</v>
      </c>
      <c r="H189" s="75"/>
    </row>
    <row r="190" spans="1:8" ht="12.75" hidden="1">
      <c r="A190" s="10"/>
      <c r="B190" s="38"/>
      <c r="C190" s="16"/>
      <c r="D190" s="33"/>
      <c r="E190" s="77"/>
      <c r="F190" s="57">
        <f t="shared" si="1"/>
        <v>0</v>
      </c>
      <c r="G190" s="53"/>
      <c r="H190" s="75"/>
    </row>
    <row r="191" spans="1:8" ht="12.75">
      <c r="A191" s="27" t="s">
        <v>20</v>
      </c>
      <c r="B191" s="39" t="s">
        <v>92</v>
      </c>
      <c r="C191" s="16"/>
      <c r="D191" s="33"/>
      <c r="E191" s="77"/>
      <c r="F191" s="57">
        <f t="shared" si="1"/>
        <v>0</v>
      </c>
      <c r="G191" s="61"/>
      <c r="H191" s="75"/>
    </row>
    <row r="192" spans="1:8" ht="12.75" hidden="1">
      <c r="A192" s="27"/>
      <c r="B192" s="38" t="s">
        <v>96</v>
      </c>
      <c r="C192" s="63">
        <v>115</v>
      </c>
      <c r="D192" s="33" t="s">
        <v>15</v>
      </c>
      <c r="E192" s="92"/>
      <c r="F192" s="57">
        <f t="shared" si="1"/>
        <v>0</v>
      </c>
      <c r="G192" s="65">
        <f>E192+F192</f>
        <v>0</v>
      </c>
      <c r="H192" s="108"/>
    </row>
    <row r="193" spans="1:8" ht="12.75" hidden="1">
      <c r="A193" s="27"/>
      <c r="B193" s="39"/>
      <c r="C193" s="16"/>
      <c r="D193" s="18"/>
      <c r="E193" s="80"/>
      <c r="F193" s="57">
        <f t="shared" si="1"/>
        <v>0</v>
      </c>
      <c r="G193" s="12"/>
      <c r="H193" s="106"/>
    </row>
    <row r="194" spans="1:8" ht="12.75">
      <c r="A194" s="10"/>
      <c r="B194" s="41" t="s">
        <v>173</v>
      </c>
      <c r="C194" s="63">
        <f>16*40</f>
        <v>640</v>
      </c>
      <c r="D194" s="33" t="s">
        <v>15</v>
      </c>
      <c r="E194" s="86"/>
      <c r="F194" s="57">
        <f t="shared" si="1"/>
        <v>0</v>
      </c>
      <c r="G194" s="53">
        <f>E194+F194</f>
        <v>0</v>
      </c>
      <c r="H194" s="75"/>
    </row>
    <row r="195" spans="1:8" ht="12.75">
      <c r="A195" s="10"/>
      <c r="B195" s="41"/>
      <c r="C195" s="63"/>
      <c r="D195" s="33"/>
      <c r="E195" s="76"/>
      <c r="F195" s="57">
        <f t="shared" si="1"/>
        <v>0</v>
      </c>
      <c r="G195" s="61"/>
      <c r="H195" s="75"/>
    </row>
    <row r="196" spans="1:8" ht="12.75">
      <c r="A196" s="10"/>
      <c r="B196" s="41" t="s">
        <v>67</v>
      </c>
      <c r="C196" s="63">
        <v>181</v>
      </c>
      <c r="D196" s="33" t="s">
        <v>15</v>
      </c>
      <c r="E196" s="77"/>
      <c r="F196" s="57">
        <f t="shared" si="1"/>
        <v>0</v>
      </c>
      <c r="G196" s="53">
        <f>E196+F196</f>
        <v>0</v>
      </c>
      <c r="H196" s="75"/>
    </row>
    <row r="197" spans="1:8" ht="12.75">
      <c r="A197" s="10"/>
      <c r="B197" s="38"/>
      <c r="C197" s="16"/>
      <c r="D197" s="33"/>
      <c r="E197" s="77"/>
      <c r="F197" s="57">
        <f t="shared" si="1"/>
        <v>0</v>
      </c>
      <c r="G197" s="53"/>
      <c r="H197" s="75"/>
    </row>
    <row r="198" spans="1:8" ht="12.75">
      <c r="A198" s="10"/>
      <c r="B198" s="38" t="s">
        <v>68</v>
      </c>
      <c r="C198" s="16"/>
      <c r="D198" s="33" t="s">
        <v>11</v>
      </c>
      <c r="E198" s="77"/>
      <c r="F198" s="57">
        <f t="shared" si="1"/>
        <v>0</v>
      </c>
      <c r="G198" s="53"/>
      <c r="H198" s="75"/>
    </row>
    <row r="199" spans="1:8" ht="12.75">
      <c r="A199" s="10"/>
      <c r="B199" s="38"/>
      <c r="C199" s="16"/>
      <c r="D199" s="33"/>
      <c r="E199" s="77"/>
      <c r="F199" s="57">
        <f t="shared" si="1"/>
        <v>0</v>
      </c>
      <c r="G199" s="53"/>
      <c r="H199" s="75"/>
    </row>
    <row r="200" spans="1:8" ht="12.75" hidden="1">
      <c r="A200" s="68">
        <v>8</v>
      </c>
      <c r="B200" s="20" t="s">
        <v>97</v>
      </c>
      <c r="C200" s="10"/>
      <c r="D200" s="10"/>
      <c r="E200" s="12"/>
      <c r="F200" s="57">
        <f t="shared" si="1"/>
        <v>0</v>
      </c>
      <c r="G200" s="12"/>
      <c r="H200" s="106"/>
    </row>
    <row r="201" spans="1:8" ht="12.75" hidden="1">
      <c r="A201" s="30"/>
      <c r="B201" s="10" t="s">
        <v>98</v>
      </c>
      <c r="C201" s="10"/>
      <c r="D201" s="30"/>
      <c r="E201" s="11"/>
      <c r="F201" s="57">
        <f t="shared" si="1"/>
        <v>0</v>
      </c>
      <c r="G201" s="12"/>
      <c r="H201" s="106"/>
    </row>
    <row r="202" spans="1:8" ht="12.75" hidden="1">
      <c r="A202" s="30"/>
      <c r="B202" s="10" t="s">
        <v>99</v>
      </c>
      <c r="C202" s="10"/>
      <c r="D202" s="30"/>
      <c r="E202" s="11"/>
      <c r="F202" s="57">
        <f t="shared" si="1"/>
        <v>0</v>
      </c>
      <c r="G202" s="12"/>
      <c r="H202" s="106"/>
    </row>
    <row r="203" spans="1:8" ht="12.75" hidden="1">
      <c r="A203" s="30"/>
      <c r="B203" s="10" t="s">
        <v>100</v>
      </c>
      <c r="C203" s="16"/>
      <c r="D203" s="33" t="s">
        <v>15</v>
      </c>
      <c r="E203" s="92"/>
      <c r="F203" s="57">
        <f>0.3*E203</f>
        <v>0</v>
      </c>
      <c r="G203" s="65">
        <f>E203+F203</f>
        <v>0</v>
      </c>
      <c r="H203" s="108">
        <f>C203*G203</f>
        <v>0</v>
      </c>
    </row>
    <row r="204" spans="1:8" ht="12.75" hidden="1">
      <c r="A204" s="30"/>
      <c r="B204" s="10"/>
      <c r="C204" s="16"/>
      <c r="D204" s="30"/>
      <c r="E204" s="11"/>
      <c r="F204" s="57">
        <f>0.3*E204</f>
        <v>0</v>
      </c>
      <c r="G204" s="12"/>
      <c r="H204" s="106"/>
    </row>
    <row r="205" spans="1:8" ht="12.75" hidden="1">
      <c r="A205" s="30"/>
      <c r="B205" s="10" t="s">
        <v>101</v>
      </c>
      <c r="C205" s="16"/>
      <c r="D205" s="33" t="s">
        <v>15</v>
      </c>
      <c r="E205" s="92"/>
      <c r="F205" s="57">
        <f>0.3*E205</f>
        <v>0</v>
      </c>
      <c r="G205" s="65">
        <f>E205+F205</f>
        <v>0</v>
      </c>
      <c r="H205" s="108">
        <f>C205*G205</f>
        <v>0</v>
      </c>
    </row>
    <row r="206" spans="1:8" ht="12.75" hidden="1">
      <c r="A206" s="10"/>
      <c r="B206" s="10"/>
      <c r="C206" s="16"/>
      <c r="D206" s="28"/>
      <c r="E206" s="54"/>
      <c r="F206" s="57">
        <f>0.3*E206</f>
        <v>0</v>
      </c>
      <c r="G206" s="56"/>
      <c r="H206" s="60"/>
    </row>
    <row r="207" spans="1:8" ht="12.75" hidden="1">
      <c r="A207" s="68"/>
      <c r="B207" s="20" t="s">
        <v>106</v>
      </c>
      <c r="C207" s="10"/>
      <c r="D207" s="10"/>
      <c r="E207" s="12"/>
      <c r="F207" s="12"/>
      <c r="G207" s="12"/>
      <c r="H207" s="106"/>
    </row>
    <row r="208" spans="1:8" ht="12.75" hidden="1">
      <c r="A208" s="30"/>
      <c r="B208" s="10" t="s">
        <v>102</v>
      </c>
      <c r="C208" s="63"/>
      <c r="D208" s="33" t="s">
        <v>15</v>
      </c>
      <c r="E208" s="92"/>
      <c r="F208" s="92">
        <f>0.3*E208</f>
        <v>0</v>
      </c>
      <c r="G208" s="65">
        <f>E208+F208</f>
        <v>0</v>
      </c>
      <c r="H208" s="108">
        <f>C208*G208</f>
        <v>0</v>
      </c>
    </row>
    <row r="209" spans="1:8" ht="12.75" hidden="1">
      <c r="A209" s="30"/>
      <c r="B209" s="10"/>
      <c r="C209" s="10"/>
      <c r="D209" s="10"/>
      <c r="E209" s="12"/>
      <c r="F209" s="92">
        <f aca="true" t="shared" si="2" ref="F209:F243">0.3*E209</f>
        <v>0</v>
      </c>
      <c r="G209" s="12"/>
      <c r="H209" s="106"/>
    </row>
    <row r="210" spans="1:8" ht="12.75" hidden="1">
      <c r="A210" s="30"/>
      <c r="B210" s="38" t="s">
        <v>103</v>
      </c>
      <c r="C210" s="63"/>
      <c r="D210" s="33" t="s">
        <v>15</v>
      </c>
      <c r="E210" s="92"/>
      <c r="F210" s="92">
        <f t="shared" si="2"/>
        <v>0</v>
      </c>
      <c r="G210" s="65">
        <f>E210+F210</f>
        <v>0</v>
      </c>
      <c r="H210" s="108">
        <f>C210*G210</f>
        <v>0</v>
      </c>
    </row>
    <row r="211" spans="1:8" ht="12.75" hidden="1">
      <c r="A211" s="30"/>
      <c r="B211" s="38"/>
      <c r="C211" s="63"/>
      <c r="D211" s="28"/>
      <c r="E211" s="100"/>
      <c r="F211" s="92">
        <f t="shared" si="2"/>
        <v>0</v>
      </c>
      <c r="G211" s="101"/>
      <c r="H211" s="108"/>
    </row>
    <row r="212" spans="1:8" ht="12.75" hidden="1">
      <c r="A212" s="30"/>
      <c r="B212" s="38" t="s">
        <v>109</v>
      </c>
      <c r="C212" s="63"/>
      <c r="D212" s="28" t="s">
        <v>10</v>
      </c>
      <c r="E212" s="100"/>
      <c r="F212" s="92">
        <f t="shared" si="2"/>
        <v>0</v>
      </c>
      <c r="G212" s="65">
        <f>E212+F212</f>
        <v>0</v>
      </c>
      <c r="H212" s="108">
        <f>C212*G212</f>
        <v>0</v>
      </c>
    </row>
    <row r="213" spans="1:8" ht="12.75" hidden="1">
      <c r="A213" s="30"/>
      <c r="B213" s="38"/>
      <c r="C213" s="63"/>
      <c r="D213" s="28"/>
      <c r="E213" s="100"/>
      <c r="F213" s="92">
        <f t="shared" si="2"/>
        <v>0</v>
      </c>
      <c r="G213" s="101"/>
      <c r="H213" s="108"/>
    </row>
    <row r="214" spans="1:8" ht="12.75" hidden="1">
      <c r="A214" s="30"/>
      <c r="B214" s="38" t="s">
        <v>110</v>
      </c>
      <c r="C214" s="63"/>
      <c r="D214" s="28" t="s">
        <v>10</v>
      </c>
      <c r="E214" s="100"/>
      <c r="F214" s="92">
        <f t="shared" si="2"/>
        <v>0</v>
      </c>
      <c r="G214" s="65">
        <f>E214+F214</f>
        <v>0</v>
      </c>
      <c r="H214" s="108">
        <f>C214*G214</f>
        <v>0</v>
      </c>
    </row>
    <row r="215" spans="1:8" ht="12.75" hidden="1">
      <c r="A215" s="30"/>
      <c r="B215" s="10"/>
      <c r="C215" s="10"/>
      <c r="D215" s="10"/>
      <c r="E215" s="12"/>
      <c r="F215" s="92">
        <f t="shared" si="2"/>
        <v>0</v>
      </c>
      <c r="G215" s="12"/>
      <c r="H215" s="106"/>
    </row>
    <row r="216" spans="1:8" ht="12.75">
      <c r="A216" s="68">
        <v>7</v>
      </c>
      <c r="B216" s="20" t="s">
        <v>44</v>
      </c>
      <c r="C216" s="16"/>
      <c r="D216" s="16"/>
      <c r="E216" s="87"/>
      <c r="F216" s="92">
        <f t="shared" si="2"/>
        <v>0</v>
      </c>
      <c r="G216" s="12"/>
      <c r="H216" s="106"/>
    </row>
    <row r="217" spans="1:8" ht="12.75">
      <c r="A217" s="21"/>
      <c r="B217" s="43" t="s">
        <v>121</v>
      </c>
      <c r="C217" s="63">
        <v>1</v>
      </c>
      <c r="D217" s="28" t="s">
        <v>10</v>
      </c>
      <c r="E217" s="80"/>
      <c r="F217" s="92">
        <f t="shared" si="2"/>
        <v>0</v>
      </c>
      <c r="G217" s="53">
        <f>E217+F217</f>
        <v>0</v>
      </c>
      <c r="H217" s="75">
        <f>C217*G217</f>
        <v>0</v>
      </c>
    </row>
    <row r="218" spans="1:8" ht="12.75">
      <c r="A218" s="27"/>
      <c r="B218" s="10"/>
      <c r="C218" s="16"/>
      <c r="D218" s="16"/>
      <c r="E218" s="80"/>
      <c r="F218" s="92">
        <f t="shared" si="2"/>
        <v>0</v>
      </c>
      <c r="G218" s="12"/>
      <c r="H218" s="106"/>
    </row>
    <row r="219" spans="1:8" ht="12.75" hidden="1">
      <c r="A219" s="21"/>
      <c r="B219" s="15" t="s">
        <v>82</v>
      </c>
      <c r="C219" s="63"/>
      <c r="D219" s="16" t="s">
        <v>10</v>
      </c>
      <c r="E219" s="80"/>
      <c r="F219" s="92">
        <f t="shared" si="2"/>
        <v>0</v>
      </c>
      <c r="G219" s="53">
        <f>E219+F219</f>
        <v>0</v>
      </c>
      <c r="H219" s="75">
        <f>C219*G219</f>
        <v>0</v>
      </c>
    </row>
    <row r="220" spans="1:9" ht="12.75" hidden="1">
      <c r="A220" s="21"/>
      <c r="B220" s="10"/>
      <c r="C220" s="16"/>
      <c r="D220" s="16"/>
      <c r="E220" s="80"/>
      <c r="F220" s="92">
        <f t="shared" si="2"/>
        <v>0</v>
      </c>
      <c r="G220" s="97"/>
      <c r="H220" s="106"/>
      <c r="I220" s="88">
        <f>SUM(H217:H231)</f>
        <v>0</v>
      </c>
    </row>
    <row r="221" spans="1:9" ht="12.75" hidden="1">
      <c r="A221" s="21"/>
      <c r="B221" s="15" t="s">
        <v>71</v>
      </c>
      <c r="C221" s="63"/>
      <c r="D221" s="16" t="s">
        <v>10</v>
      </c>
      <c r="E221" s="80"/>
      <c r="F221" s="92">
        <f t="shared" si="2"/>
        <v>0</v>
      </c>
      <c r="G221" s="53">
        <f>E221+F221</f>
        <v>0</v>
      </c>
      <c r="H221" s="75">
        <f>C221*G221</f>
        <v>0</v>
      </c>
      <c r="I221" s="96"/>
    </row>
    <row r="222" spans="1:8" ht="12.75" hidden="1">
      <c r="A222" s="27"/>
      <c r="B222" s="15"/>
      <c r="C222" s="16"/>
      <c r="D222" s="16"/>
      <c r="E222" s="80"/>
      <c r="F222" s="92">
        <f t="shared" si="2"/>
        <v>0</v>
      </c>
      <c r="G222" s="12"/>
      <c r="H222" s="106"/>
    </row>
    <row r="223" spans="1:8" ht="12.75" hidden="1">
      <c r="A223" s="21"/>
      <c r="B223" s="15" t="s">
        <v>72</v>
      </c>
      <c r="C223" s="63"/>
      <c r="D223" s="16" t="s">
        <v>10</v>
      </c>
      <c r="E223" s="80"/>
      <c r="F223" s="92">
        <f t="shared" si="2"/>
        <v>0</v>
      </c>
      <c r="G223" s="53">
        <f>E223+F223</f>
        <v>0</v>
      </c>
      <c r="H223" s="75">
        <f>C223*G223</f>
        <v>0</v>
      </c>
    </row>
    <row r="224" spans="1:8" ht="12.75" hidden="1">
      <c r="A224" s="21"/>
      <c r="B224" s="10"/>
      <c r="C224" s="16"/>
      <c r="D224" s="16"/>
      <c r="E224" s="80"/>
      <c r="F224" s="92">
        <f t="shared" si="2"/>
        <v>0</v>
      </c>
      <c r="G224" s="12"/>
      <c r="H224" s="106"/>
    </row>
    <row r="225" spans="1:8" ht="12.75" hidden="1">
      <c r="A225" s="21"/>
      <c r="B225" s="15" t="s">
        <v>73</v>
      </c>
      <c r="C225" s="63"/>
      <c r="D225" s="16" t="s">
        <v>10</v>
      </c>
      <c r="E225" s="80"/>
      <c r="F225" s="92">
        <f t="shared" si="2"/>
        <v>0</v>
      </c>
      <c r="G225" s="53">
        <f>E225+F225</f>
        <v>0</v>
      </c>
      <c r="H225" s="75">
        <f>C225*G225</f>
        <v>0</v>
      </c>
    </row>
    <row r="226" spans="1:8" ht="12.75" hidden="1">
      <c r="A226" s="27"/>
      <c r="B226" s="10"/>
      <c r="C226" s="63"/>
      <c r="D226" s="16"/>
      <c r="E226" s="80"/>
      <c r="F226" s="92">
        <f t="shared" si="2"/>
        <v>0</v>
      </c>
      <c r="G226" s="12"/>
      <c r="H226" s="106"/>
    </row>
    <row r="227" spans="1:8" ht="12.75" hidden="1">
      <c r="A227" s="21"/>
      <c r="B227" s="15" t="s">
        <v>45</v>
      </c>
      <c r="C227" s="63"/>
      <c r="D227" s="16" t="s">
        <v>10</v>
      </c>
      <c r="E227" s="80"/>
      <c r="F227" s="92">
        <f t="shared" si="2"/>
        <v>0</v>
      </c>
      <c r="G227" s="53">
        <f>E227+F227</f>
        <v>0</v>
      </c>
      <c r="H227" s="75">
        <f>C227*G227</f>
        <v>0</v>
      </c>
    </row>
    <row r="228" spans="1:8" ht="12.75" hidden="1">
      <c r="A228" s="21"/>
      <c r="B228" s="15"/>
      <c r="C228" s="63"/>
      <c r="D228" s="16"/>
      <c r="E228" s="80"/>
      <c r="F228" s="92">
        <f t="shared" si="2"/>
        <v>0</v>
      </c>
      <c r="G228" s="53"/>
      <c r="H228" s="75"/>
    </row>
    <row r="229" spans="1:8" ht="12.75" hidden="1">
      <c r="A229" s="21"/>
      <c r="B229" s="15" t="s">
        <v>74</v>
      </c>
      <c r="C229" s="63"/>
      <c r="D229" s="16" t="s">
        <v>10</v>
      </c>
      <c r="E229" s="80"/>
      <c r="F229" s="92">
        <f t="shared" si="2"/>
        <v>0</v>
      </c>
      <c r="G229" s="53">
        <f>E229+F229</f>
        <v>0</v>
      </c>
      <c r="H229" s="75">
        <f>C229*G229</f>
        <v>0</v>
      </c>
    </row>
    <row r="230" spans="1:8" ht="12.75" hidden="1">
      <c r="A230" s="21"/>
      <c r="B230" s="15"/>
      <c r="C230" s="63"/>
      <c r="D230" s="16"/>
      <c r="E230" s="80"/>
      <c r="F230" s="92">
        <f t="shared" si="2"/>
        <v>0</v>
      </c>
      <c r="G230" s="53"/>
      <c r="H230" s="75"/>
    </row>
    <row r="231" spans="1:8" ht="12.75" hidden="1">
      <c r="A231" s="21"/>
      <c r="B231" s="38" t="s">
        <v>75</v>
      </c>
      <c r="C231" s="63"/>
      <c r="D231" s="16" t="s">
        <v>10</v>
      </c>
      <c r="E231" s="80"/>
      <c r="F231" s="92">
        <f t="shared" si="2"/>
        <v>0</v>
      </c>
      <c r="G231" s="53">
        <f>E231+F231</f>
        <v>0</v>
      </c>
      <c r="H231" s="75">
        <f>C231*G231</f>
        <v>0</v>
      </c>
    </row>
    <row r="232" spans="1:8" ht="12.75" hidden="1">
      <c r="A232" s="21"/>
      <c r="B232" s="38"/>
      <c r="C232" s="63"/>
      <c r="D232" s="16"/>
      <c r="E232" s="80"/>
      <c r="F232" s="92">
        <f t="shared" si="2"/>
        <v>0</v>
      </c>
      <c r="G232" s="53"/>
      <c r="H232" s="75"/>
    </row>
    <row r="233" spans="1:8" ht="12.75">
      <c r="A233" s="27">
        <v>8</v>
      </c>
      <c r="B233" s="20" t="s">
        <v>26</v>
      </c>
      <c r="C233" s="16"/>
      <c r="D233" s="16"/>
      <c r="E233" s="10"/>
      <c r="F233" s="92">
        <f t="shared" si="2"/>
        <v>0</v>
      </c>
      <c r="G233" s="10"/>
      <c r="H233" s="57"/>
    </row>
    <row r="234" spans="1:8" ht="12.75">
      <c r="A234" s="21"/>
      <c r="B234" s="38" t="s">
        <v>81</v>
      </c>
      <c r="C234" s="63">
        <v>2</v>
      </c>
      <c r="D234" s="18" t="s">
        <v>10</v>
      </c>
      <c r="E234" s="57"/>
      <c r="F234" s="92">
        <f t="shared" si="2"/>
        <v>0</v>
      </c>
      <c r="G234" s="53">
        <f>E234+F234</f>
        <v>0</v>
      </c>
      <c r="H234" s="75">
        <f>C234*G234</f>
        <v>0</v>
      </c>
    </row>
    <row r="235" spans="1:9" ht="12.75">
      <c r="A235" s="27"/>
      <c r="B235" s="30"/>
      <c r="C235" s="16"/>
      <c r="D235" s="18"/>
      <c r="E235" s="25"/>
      <c r="F235" s="92">
        <f t="shared" si="2"/>
        <v>0</v>
      </c>
      <c r="G235" s="17"/>
      <c r="H235" s="57"/>
      <c r="I235" s="88">
        <f>SUM(H234:H242)</f>
        <v>0</v>
      </c>
    </row>
    <row r="236" spans="1:8" ht="14.25">
      <c r="A236" s="21"/>
      <c r="B236" s="41" t="s">
        <v>174</v>
      </c>
      <c r="C236" s="63">
        <v>30</v>
      </c>
      <c r="D236" s="18" t="s">
        <v>15</v>
      </c>
      <c r="E236" s="91"/>
      <c r="F236" s="92">
        <f t="shared" si="2"/>
        <v>0</v>
      </c>
      <c r="G236" s="65">
        <f>E236+F236</f>
        <v>0</v>
      </c>
      <c r="H236" s="108">
        <f>C236*G236</f>
        <v>0</v>
      </c>
    </row>
    <row r="237" spans="1:8" s="96" customFormat="1" ht="12.75">
      <c r="A237" s="98"/>
      <c r="B237" s="41"/>
      <c r="C237" s="63"/>
      <c r="D237" s="64"/>
      <c r="E237" s="99"/>
      <c r="F237" s="92">
        <f t="shared" si="2"/>
        <v>0</v>
      </c>
      <c r="G237" s="65"/>
      <c r="H237" s="108"/>
    </row>
    <row r="238" spans="1:8" s="96" customFormat="1" ht="14.25" hidden="1">
      <c r="A238" s="98"/>
      <c r="B238" s="41" t="s">
        <v>122</v>
      </c>
      <c r="C238" s="63">
        <f>6*10</f>
        <v>60</v>
      </c>
      <c r="D238" s="18" t="s">
        <v>15</v>
      </c>
      <c r="E238" s="91"/>
      <c r="F238" s="92">
        <f t="shared" si="2"/>
        <v>0</v>
      </c>
      <c r="G238" s="65">
        <f>E238+F238</f>
        <v>0</v>
      </c>
      <c r="H238" s="108">
        <f>C238*G238</f>
        <v>0</v>
      </c>
    </row>
    <row r="239" spans="1:8" ht="12.75" hidden="1">
      <c r="A239" s="21"/>
      <c r="B239" s="38"/>
      <c r="C239" s="63"/>
      <c r="D239" s="18"/>
      <c r="E239" s="77"/>
      <c r="F239" s="92">
        <f t="shared" si="2"/>
        <v>0</v>
      </c>
      <c r="G239" s="53"/>
      <c r="H239" s="75"/>
    </row>
    <row r="240" spans="1:8" ht="12.75">
      <c r="A240" s="21"/>
      <c r="B240" s="38" t="s">
        <v>175</v>
      </c>
      <c r="C240" s="63">
        <v>2</v>
      </c>
      <c r="D240" s="18" t="s">
        <v>10</v>
      </c>
      <c r="E240" s="80"/>
      <c r="F240" s="92">
        <f t="shared" si="2"/>
        <v>0</v>
      </c>
      <c r="G240" s="53">
        <f>E240+F240</f>
        <v>0</v>
      </c>
      <c r="H240" s="75">
        <f>C240*G240</f>
        <v>0</v>
      </c>
    </row>
    <row r="241" spans="1:8" ht="12.75">
      <c r="A241" s="21"/>
      <c r="B241" s="38"/>
      <c r="C241" s="63"/>
      <c r="D241" s="18"/>
      <c r="E241" s="80"/>
      <c r="F241" s="92">
        <f t="shared" si="2"/>
        <v>0</v>
      </c>
      <c r="G241" s="53"/>
      <c r="H241" s="75"/>
    </row>
    <row r="242" spans="1:8" ht="12.75">
      <c r="A242" s="21"/>
      <c r="B242" s="38" t="s">
        <v>176</v>
      </c>
      <c r="C242" s="63">
        <v>2</v>
      </c>
      <c r="D242" s="18" t="s">
        <v>10</v>
      </c>
      <c r="E242" s="80"/>
      <c r="F242" s="92">
        <f t="shared" si="2"/>
        <v>0</v>
      </c>
      <c r="G242" s="53">
        <f>E242+F242</f>
        <v>0</v>
      </c>
      <c r="H242" s="75">
        <f>C242*G242</f>
        <v>0</v>
      </c>
    </row>
    <row r="243" spans="1:8" ht="12.75">
      <c r="A243" s="21"/>
      <c r="B243" s="10"/>
      <c r="C243" s="16"/>
      <c r="D243" s="28"/>
      <c r="E243" s="54"/>
      <c r="F243" s="92">
        <f t="shared" si="2"/>
        <v>0</v>
      </c>
      <c r="G243" s="56"/>
      <c r="H243" s="60"/>
    </row>
    <row r="244" spans="1:8" ht="12.75">
      <c r="A244" s="21"/>
      <c r="B244" s="7"/>
      <c r="C244" s="19"/>
      <c r="D244" s="29"/>
      <c r="E244" s="55"/>
      <c r="F244" s="55"/>
      <c r="G244" s="58"/>
      <c r="H244" s="59"/>
    </row>
    <row r="245" spans="2:8" ht="16.5">
      <c r="B245" s="2"/>
      <c r="E245" s="1"/>
      <c r="H245" s="102" t="s">
        <v>177</v>
      </c>
    </row>
    <row r="246" spans="1:2" ht="19.5">
      <c r="A246" s="3"/>
      <c r="B246" s="4" t="s">
        <v>139</v>
      </c>
    </row>
    <row r="247" spans="1:8" ht="12.75">
      <c r="A247" s="52"/>
      <c r="B247" s="5"/>
      <c r="C247" s="5"/>
      <c r="D247" s="5"/>
      <c r="E247" s="121" t="s">
        <v>0</v>
      </c>
      <c r="F247" s="121"/>
      <c r="G247" s="122"/>
      <c r="H247" s="60"/>
    </row>
    <row r="248" spans="1:8" ht="25.5">
      <c r="A248" s="51" t="s">
        <v>1</v>
      </c>
      <c r="B248" s="7" t="s">
        <v>2</v>
      </c>
      <c r="C248" s="7" t="s">
        <v>3</v>
      </c>
      <c r="D248" s="7" t="s">
        <v>4</v>
      </c>
      <c r="E248" s="9" t="s">
        <v>5</v>
      </c>
      <c r="F248" s="9" t="s">
        <v>6</v>
      </c>
      <c r="G248" s="8" t="s">
        <v>7</v>
      </c>
      <c r="H248" s="104" t="s">
        <v>8</v>
      </c>
    </row>
    <row r="249" spans="1:8" ht="12.75" hidden="1">
      <c r="A249" s="47">
        <v>10</v>
      </c>
      <c r="B249" s="20" t="s">
        <v>17</v>
      </c>
      <c r="C249" s="35"/>
      <c r="D249" s="16"/>
      <c r="E249" s="77"/>
      <c r="F249" s="57"/>
      <c r="G249" s="17"/>
      <c r="H249" s="57"/>
    </row>
    <row r="250" spans="1:8" ht="12.75" hidden="1">
      <c r="A250" s="30"/>
      <c r="B250" s="43" t="s">
        <v>76</v>
      </c>
      <c r="C250" s="35"/>
      <c r="D250" s="28"/>
      <c r="E250" s="87"/>
      <c r="F250" s="80"/>
      <c r="G250" s="12"/>
      <c r="H250" s="106"/>
    </row>
    <row r="251" spans="1:8" ht="12.75" hidden="1">
      <c r="A251" s="30"/>
      <c r="B251" s="43" t="s">
        <v>123</v>
      </c>
      <c r="C251" s="35"/>
      <c r="D251" s="28" t="s">
        <v>11</v>
      </c>
      <c r="E251" s="87">
        <v>35000</v>
      </c>
      <c r="F251" s="79">
        <f>0.3*E251</f>
        <v>10500</v>
      </c>
      <c r="G251" s="53">
        <f>E251+F251</f>
        <v>45500</v>
      </c>
      <c r="H251" s="75"/>
    </row>
    <row r="252" spans="1:8" ht="12.75" hidden="1">
      <c r="A252" s="30"/>
      <c r="B252" s="43"/>
      <c r="C252" s="35"/>
      <c r="D252" s="28"/>
      <c r="E252" s="87"/>
      <c r="F252" s="79">
        <f aca="true" t="shared" si="3" ref="F252:F278">0.3*E252</f>
        <v>0</v>
      </c>
      <c r="G252" s="61"/>
      <c r="H252" s="75"/>
    </row>
    <row r="253" spans="1:8" ht="12.75" hidden="1">
      <c r="A253" s="30"/>
      <c r="B253" s="43" t="s">
        <v>77</v>
      </c>
      <c r="C253" s="35"/>
      <c r="D253" s="28"/>
      <c r="E253" s="87"/>
      <c r="F253" s="79">
        <f t="shared" si="3"/>
        <v>0</v>
      </c>
      <c r="G253" s="61"/>
      <c r="H253" s="75"/>
    </row>
    <row r="254" spans="1:8" ht="12.75" hidden="1">
      <c r="A254" s="30"/>
      <c r="B254" s="43" t="s">
        <v>79</v>
      </c>
      <c r="C254" s="35"/>
      <c r="D254" s="28" t="s">
        <v>11</v>
      </c>
      <c r="E254" s="87"/>
      <c r="F254" s="79">
        <f t="shared" si="3"/>
        <v>0</v>
      </c>
      <c r="G254" s="53"/>
      <c r="H254" s="75"/>
    </row>
    <row r="255" spans="1:8" ht="12.75" hidden="1">
      <c r="A255" s="30"/>
      <c r="B255" s="15"/>
      <c r="C255" s="35"/>
      <c r="D255" s="28"/>
      <c r="E255" s="87"/>
      <c r="F255" s="79">
        <f t="shared" si="3"/>
        <v>0</v>
      </c>
      <c r="G255" s="12"/>
      <c r="H255" s="106"/>
    </row>
    <row r="256" spans="1:8" ht="12.75" hidden="1">
      <c r="A256" s="47" t="s">
        <v>19</v>
      </c>
      <c r="B256" s="45" t="s">
        <v>92</v>
      </c>
      <c r="C256" s="35"/>
      <c r="D256" s="28"/>
      <c r="E256" s="77"/>
      <c r="F256" s="79">
        <f t="shared" si="3"/>
        <v>0</v>
      </c>
      <c r="G256" s="17"/>
      <c r="H256" s="57"/>
    </row>
    <row r="257" spans="1:8" ht="12.75" hidden="1">
      <c r="A257" s="30"/>
      <c r="B257" s="43" t="s">
        <v>94</v>
      </c>
      <c r="C257" s="35"/>
      <c r="D257" s="28"/>
      <c r="E257" s="77"/>
      <c r="F257" s="79">
        <f t="shared" si="3"/>
        <v>0</v>
      </c>
      <c r="G257" s="17"/>
      <c r="H257" s="57"/>
    </row>
    <row r="258" spans="1:8" ht="12.75" hidden="1">
      <c r="A258" s="30"/>
      <c r="B258" s="15" t="s">
        <v>29</v>
      </c>
      <c r="C258" s="74">
        <v>6</v>
      </c>
      <c r="D258" s="28" t="s">
        <v>10</v>
      </c>
      <c r="E258" s="77">
        <v>12000</v>
      </c>
      <c r="F258" s="79">
        <f t="shared" si="3"/>
        <v>3600</v>
      </c>
      <c r="G258" s="53">
        <f>E258+F258</f>
        <v>15600</v>
      </c>
      <c r="H258" s="75"/>
    </row>
    <row r="259" spans="1:8" ht="12.75" hidden="1">
      <c r="A259" s="30"/>
      <c r="B259" s="10"/>
      <c r="C259" s="17"/>
      <c r="D259" s="10"/>
      <c r="E259" s="12"/>
      <c r="F259" s="79">
        <f t="shared" si="3"/>
        <v>0</v>
      </c>
      <c r="G259" s="12"/>
      <c r="H259" s="106"/>
    </row>
    <row r="260" spans="1:8" ht="12.75" hidden="1">
      <c r="A260" s="47"/>
      <c r="B260" s="45" t="s">
        <v>92</v>
      </c>
      <c r="C260" s="35"/>
      <c r="D260" s="28"/>
      <c r="E260" s="77"/>
      <c r="F260" s="79">
        <f t="shared" si="3"/>
        <v>0</v>
      </c>
      <c r="G260" s="17"/>
      <c r="H260" s="57"/>
    </row>
    <row r="261" spans="1:8" ht="12.75" hidden="1">
      <c r="A261" s="30"/>
      <c r="B261" s="43" t="s">
        <v>95</v>
      </c>
      <c r="C261" s="35"/>
      <c r="D261" s="16"/>
      <c r="E261" s="10"/>
      <c r="F261" s="79">
        <f t="shared" si="3"/>
        <v>0</v>
      </c>
      <c r="G261" s="53"/>
      <c r="H261" s="75"/>
    </row>
    <row r="262" spans="1:8" ht="14.25" hidden="1">
      <c r="A262" s="32"/>
      <c r="B262" s="43" t="s">
        <v>53</v>
      </c>
      <c r="C262" s="74">
        <v>38</v>
      </c>
      <c r="D262" s="28" t="s">
        <v>28</v>
      </c>
      <c r="E262" s="25"/>
      <c r="F262" s="79">
        <f t="shared" si="3"/>
        <v>0</v>
      </c>
      <c r="G262" s="53">
        <f>E262+F262</f>
        <v>0</v>
      </c>
      <c r="H262" s="75"/>
    </row>
    <row r="263" spans="1:8" ht="12.75" hidden="1">
      <c r="A263" s="30"/>
      <c r="B263" s="10"/>
      <c r="C263" s="35"/>
      <c r="D263" s="16"/>
      <c r="E263" s="25"/>
      <c r="F263" s="79">
        <f t="shared" si="3"/>
        <v>0</v>
      </c>
      <c r="G263" s="53"/>
      <c r="H263" s="75"/>
    </row>
    <row r="264" spans="1:8" ht="14.25" hidden="1">
      <c r="A264" s="30"/>
      <c r="B264" s="43" t="s">
        <v>54</v>
      </c>
      <c r="C264" s="74">
        <v>19</v>
      </c>
      <c r="D264" s="28" t="s">
        <v>28</v>
      </c>
      <c r="E264" s="77">
        <v>1800</v>
      </c>
      <c r="F264" s="79">
        <f t="shared" si="3"/>
        <v>540</v>
      </c>
      <c r="G264" s="53">
        <f>E264+F264</f>
        <v>2340</v>
      </c>
      <c r="H264" s="75"/>
    </row>
    <row r="265" spans="1:8" ht="12.75" hidden="1">
      <c r="A265" s="30"/>
      <c r="B265" s="10"/>
      <c r="C265" s="74"/>
      <c r="D265" s="16"/>
      <c r="E265" s="25"/>
      <c r="F265" s="79">
        <f t="shared" si="3"/>
        <v>0</v>
      </c>
      <c r="G265" s="53"/>
      <c r="H265" s="75"/>
    </row>
    <row r="266" spans="1:8" ht="14.25" hidden="1">
      <c r="A266" s="47"/>
      <c r="B266" s="43" t="s">
        <v>55</v>
      </c>
      <c r="C266" s="74">
        <v>19</v>
      </c>
      <c r="D266" s="28" t="s">
        <v>28</v>
      </c>
      <c r="E266" s="26"/>
      <c r="F266" s="79">
        <f t="shared" si="3"/>
        <v>0</v>
      </c>
      <c r="G266" s="53">
        <f>E266+F266</f>
        <v>0</v>
      </c>
      <c r="H266" s="75"/>
    </row>
    <row r="267" spans="1:8" ht="12.75" hidden="1">
      <c r="A267" s="47"/>
      <c r="B267" s="43"/>
      <c r="C267" s="74"/>
      <c r="D267" s="28"/>
      <c r="E267" s="26"/>
      <c r="F267" s="79">
        <f t="shared" si="3"/>
        <v>0</v>
      </c>
      <c r="G267" s="53"/>
      <c r="H267" s="75"/>
    </row>
    <row r="268" spans="1:8" ht="12.75" hidden="1">
      <c r="A268" s="47" t="s">
        <v>14</v>
      </c>
      <c r="B268" s="45" t="s">
        <v>52</v>
      </c>
      <c r="C268" s="35"/>
      <c r="D268" s="28"/>
      <c r="E268" s="10"/>
      <c r="F268" s="79">
        <f t="shared" si="3"/>
        <v>0</v>
      </c>
      <c r="G268" s="17"/>
      <c r="H268" s="57"/>
    </row>
    <row r="269" spans="1:8" ht="12.75" hidden="1">
      <c r="A269" s="30"/>
      <c r="B269" s="43" t="s">
        <v>105</v>
      </c>
      <c r="C269" s="35"/>
      <c r="D269" s="28"/>
      <c r="E269" s="10"/>
      <c r="F269" s="79">
        <f t="shared" si="3"/>
        <v>0</v>
      </c>
      <c r="G269" s="17"/>
      <c r="H269" s="57"/>
    </row>
    <row r="270" spans="1:8" ht="12.75" hidden="1">
      <c r="A270" s="47"/>
      <c r="B270" s="15" t="s">
        <v>27</v>
      </c>
      <c r="C270" s="74">
        <v>6</v>
      </c>
      <c r="D270" s="28" t="s">
        <v>10</v>
      </c>
      <c r="E270" s="77">
        <v>14000</v>
      </c>
      <c r="F270" s="79">
        <f t="shared" si="3"/>
        <v>4200</v>
      </c>
      <c r="G270" s="53">
        <f>E270+F270</f>
        <v>18200</v>
      </c>
      <c r="H270" s="75"/>
    </row>
    <row r="271" spans="1:8" ht="12.75" hidden="1">
      <c r="A271" s="47"/>
      <c r="B271" s="15"/>
      <c r="C271" s="74"/>
      <c r="D271" s="28"/>
      <c r="E271" s="76"/>
      <c r="F271" s="79">
        <f t="shared" si="3"/>
        <v>0</v>
      </c>
      <c r="G271" s="53"/>
      <c r="H271" s="75"/>
    </row>
    <row r="272" spans="1:8" ht="12.75" hidden="1">
      <c r="A272" s="30"/>
      <c r="B272" s="43" t="s">
        <v>95</v>
      </c>
      <c r="C272" s="35"/>
      <c r="D272" s="16"/>
      <c r="E272" s="10"/>
      <c r="F272" s="79">
        <f t="shared" si="3"/>
        <v>0</v>
      </c>
      <c r="G272" s="17"/>
      <c r="H272" s="57"/>
    </row>
    <row r="273" spans="1:8" ht="14.25" hidden="1">
      <c r="A273" s="30"/>
      <c r="B273" s="43" t="s">
        <v>53</v>
      </c>
      <c r="C273" s="74">
        <v>60</v>
      </c>
      <c r="D273" s="28" t="s">
        <v>28</v>
      </c>
      <c r="E273" s="10"/>
      <c r="F273" s="79">
        <f t="shared" si="3"/>
        <v>0</v>
      </c>
      <c r="G273" s="53">
        <f>E273+F273</f>
        <v>0</v>
      </c>
      <c r="H273" s="75"/>
    </row>
    <row r="274" spans="1:8" ht="12.75" hidden="1">
      <c r="A274" s="30"/>
      <c r="B274" s="43"/>
      <c r="C274" s="74"/>
      <c r="D274" s="28"/>
      <c r="E274" s="10"/>
      <c r="F274" s="79">
        <f t="shared" si="3"/>
        <v>0</v>
      </c>
      <c r="G274" s="53"/>
      <c r="H274" s="75"/>
    </row>
    <row r="275" spans="1:8" ht="14.25" hidden="1">
      <c r="A275" s="30"/>
      <c r="B275" s="43" t="s">
        <v>54</v>
      </c>
      <c r="C275" s="74">
        <v>27</v>
      </c>
      <c r="D275" s="28" t="s">
        <v>28</v>
      </c>
      <c r="E275" s="77">
        <v>1800</v>
      </c>
      <c r="F275" s="79">
        <f t="shared" si="3"/>
        <v>540</v>
      </c>
      <c r="G275" s="53">
        <f>E275+F275</f>
        <v>2340</v>
      </c>
      <c r="H275" s="75"/>
    </row>
    <row r="276" spans="1:8" ht="12.75" hidden="1">
      <c r="A276" s="30"/>
      <c r="B276" s="44"/>
      <c r="C276" s="74"/>
      <c r="D276" s="28"/>
      <c r="E276" s="25"/>
      <c r="F276" s="79">
        <f t="shared" si="3"/>
        <v>0</v>
      </c>
      <c r="G276" s="12"/>
      <c r="H276" s="106"/>
    </row>
    <row r="277" spans="1:8" ht="14.25" hidden="1">
      <c r="A277" s="47"/>
      <c r="B277" s="43" t="s">
        <v>55</v>
      </c>
      <c r="C277" s="74">
        <v>33</v>
      </c>
      <c r="D277" s="28" t="s">
        <v>28</v>
      </c>
      <c r="E277" s="26"/>
      <c r="F277" s="79">
        <f t="shared" si="3"/>
        <v>0</v>
      </c>
      <c r="G277" s="53">
        <f>E277+F277</f>
        <v>0</v>
      </c>
      <c r="H277" s="75"/>
    </row>
    <row r="278" spans="1:8" ht="12.75" hidden="1">
      <c r="A278" s="47"/>
      <c r="B278" s="43"/>
      <c r="C278" s="74"/>
      <c r="D278" s="28"/>
      <c r="E278" s="26"/>
      <c r="F278" s="79">
        <f t="shared" si="3"/>
        <v>0</v>
      </c>
      <c r="G278" s="53"/>
      <c r="H278" s="75"/>
    </row>
    <row r="279" spans="1:8" ht="12.75" hidden="1">
      <c r="A279" s="10"/>
      <c r="B279" s="10"/>
      <c r="C279" s="16"/>
      <c r="D279" s="28"/>
      <c r="E279" s="54"/>
      <c r="F279" s="54"/>
      <c r="G279" s="56"/>
      <c r="H279" s="60"/>
    </row>
    <row r="280" spans="1:8" ht="12.75">
      <c r="A280" s="25">
        <v>13</v>
      </c>
      <c r="B280" s="20" t="s">
        <v>57</v>
      </c>
      <c r="C280" s="63"/>
      <c r="D280" s="28"/>
      <c r="E280" s="11"/>
      <c r="F280" s="11"/>
      <c r="G280" s="12"/>
      <c r="H280" s="106"/>
    </row>
    <row r="281" spans="1:8" ht="12.75">
      <c r="A281" s="10"/>
      <c r="B281" s="43" t="s">
        <v>35</v>
      </c>
      <c r="C281" s="63"/>
      <c r="D281" s="28" t="s">
        <v>11</v>
      </c>
      <c r="E281" s="11"/>
      <c r="F281" s="11"/>
      <c r="G281" s="53"/>
      <c r="H281" s="75"/>
    </row>
    <row r="282" spans="1:8" ht="12.75">
      <c r="A282" s="10"/>
      <c r="B282" s="43"/>
      <c r="C282" s="63"/>
      <c r="D282" s="28"/>
      <c r="E282" s="11"/>
      <c r="F282" s="11"/>
      <c r="G282" s="12"/>
      <c r="H282" s="106"/>
    </row>
    <row r="283" spans="1:8" ht="12.75">
      <c r="A283" s="10"/>
      <c r="B283" s="43" t="s">
        <v>36</v>
      </c>
      <c r="C283" s="63"/>
      <c r="D283" s="28" t="s">
        <v>11</v>
      </c>
      <c r="E283" s="11"/>
      <c r="F283" s="11"/>
      <c r="G283" s="53"/>
      <c r="H283" s="75"/>
    </row>
    <row r="284" spans="1:8" ht="12.75">
      <c r="A284" s="10"/>
      <c r="B284" s="15"/>
      <c r="C284" s="63"/>
      <c r="D284" s="28"/>
      <c r="E284" s="10"/>
      <c r="F284" s="10"/>
      <c r="G284" s="12"/>
      <c r="H284" s="106"/>
    </row>
    <row r="285" spans="1:8" ht="12.75">
      <c r="A285" s="10"/>
      <c r="B285" s="43" t="s">
        <v>39</v>
      </c>
      <c r="C285" s="63"/>
      <c r="D285" s="28" t="s">
        <v>11</v>
      </c>
      <c r="E285" s="10"/>
      <c r="F285" s="10"/>
      <c r="G285" s="53"/>
      <c r="H285" s="75"/>
    </row>
    <row r="286" spans="1:8" ht="12.75">
      <c r="A286" s="10"/>
      <c r="B286" s="15"/>
      <c r="C286" s="63"/>
      <c r="D286" s="28"/>
      <c r="E286" s="10"/>
      <c r="F286" s="10"/>
      <c r="G286" s="12"/>
      <c r="H286" s="106"/>
    </row>
    <row r="287" spans="1:9" ht="12.75">
      <c r="A287" s="10"/>
      <c r="B287" s="43" t="s">
        <v>37</v>
      </c>
      <c r="C287" s="63"/>
      <c r="D287" s="28" t="s">
        <v>11</v>
      </c>
      <c r="E287" s="25"/>
      <c r="F287" s="10"/>
      <c r="G287" s="53"/>
      <c r="H287" s="75"/>
      <c r="I287" s="88">
        <f>SUM(H281:H299)</f>
        <v>0</v>
      </c>
    </row>
    <row r="288" spans="1:8" ht="12.75">
      <c r="A288" s="10"/>
      <c r="B288" s="15"/>
      <c r="C288" s="63"/>
      <c r="D288" s="28"/>
      <c r="E288" s="25"/>
      <c r="F288" s="10"/>
      <c r="G288" s="12"/>
      <c r="H288" s="106"/>
    </row>
    <row r="289" spans="1:8" ht="12.75">
      <c r="A289" s="25"/>
      <c r="B289" s="15" t="s">
        <v>30</v>
      </c>
      <c r="C289" s="63"/>
      <c r="D289" s="28" t="s">
        <v>11</v>
      </c>
      <c r="E289" s="25"/>
      <c r="F289" s="10"/>
      <c r="G289" s="53"/>
      <c r="H289" s="75"/>
    </row>
    <row r="290" spans="1:8" ht="12.75">
      <c r="A290" s="10"/>
      <c r="B290" s="46"/>
      <c r="C290" s="63"/>
      <c r="D290" s="28"/>
      <c r="E290" s="25"/>
      <c r="F290" s="10"/>
      <c r="G290" s="12"/>
      <c r="H290" s="106"/>
    </row>
    <row r="291" spans="1:8" ht="12.75">
      <c r="A291" s="10"/>
      <c r="B291" s="43" t="s">
        <v>31</v>
      </c>
      <c r="C291" s="63"/>
      <c r="D291" s="28" t="s">
        <v>11</v>
      </c>
      <c r="E291" s="10"/>
      <c r="F291" s="10"/>
      <c r="G291" s="53"/>
      <c r="H291" s="75"/>
    </row>
    <row r="292" spans="1:8" ht="12.75">
      <c r="A292" s="10"/>
      <c r="B292" s="15"/>
      <c r="C292" s="63"/>
      <c r="D292" s="28"/>
      <c r="E292" s="10"/>
      <c r="F292" s="10"/>
      <c r="G292" s="12"/>
      <c r="H292" s="106"/>
    </row>
    <row r="293" spans="1:8" ht="12.75">
      <c r="A293" s="10"/>
      <c r="B293" s="43" t="s">
        <v>32</v>
      </c>
      <c r="C293" s="63"/>
      <c r="D293" s="28" t="s">
        <v>11</v>
      </c>
      <c r="E293" s="10"/>
      <c r="F293" s="10"/>
      <c r="G293" s="53"/>
      <c r="H293" s="75"/>
    </row>
    <row r="294" spans="1:8" ht="12.75">
      <c r="A294" s="25"/>
      <c r="B294" s="10"/>
      <c r="C294" s="63"/>
      <c r="D294" s="28"/>
      <c r="E294" s="25"/>
      <c r="F294" s="10"/>
      <c r="G294" s="12"/>
      <c r="H294" s="106"/>
    </row>
    <row r="295" spans="1:8" ht="12.75">
      <c r="A295" s="10"/>
      <c r="B295" s="43" t="s">
        <v>33</v>
      </c>
      <c r="C295" s="63"/>
      <c r="D295" s="28" t="s">
        <v>11</v>
      </c>
      <c r="E295" s="25"/>
      <c r="F295" s="10"/>
      <c r="G295" s="53"/>
      <c r="H295" s="75"/>
    </row>
    <row r="296" spans="1:8" ht="12.75">
      <c r="A296" s="10"/>
      <c r="B296" s="15"/>
      <c r="C296" s="63"/>
      <c r="D296" s="28"/>
      <c r="E296" s="25"/>
      <c r="F296" s="10"/>
      <c r="G296" s="12"/>
      <c r="H296" s="106"/>
    </row>
    <row r="297" spans="1:8" ht="12.75">
      <c r="A297" s="10"/>
      <c r="B297" s="15" t="s">
        <v>34</v>
      </c>
      <c r="C297" s="63"/>
      <c r="D297" s="28" t="s">
        <v>11</v>
      </c>
      <c r="E297" s="25"/>
      <c r="F297" s="10"/>
      <c r="G297" s="53"/>
      <c r="H297" s="75"/>
    </row>
    <row r="298" spans="1:8" ht="12.75">
      <c r="A298" s="10"/>
      <c r="B298" s="15"/>
      <c r="C298" s="63"/>
      <c r="D298" s="28"/>
      <c r="E298" s="25"/>
      <c r="F298" s="10"/>
      <c r="G298" s="61"/>
      <c r="H298" s="106"/>
    </row>
    <row r="299" spans="1:8" ht="12.75">
      <c r="A299" s="27"/>
      <c r="B299" s="15" t="s">
        <v>78</v>
      </c>
      <c r="C299" s="63"/>
      <c r="D299" s="28" t="s">
        <v>11</v>
      </c>
      <c r="E299" s="26"/>
      <c r="F299" s="26"/>
      <c r="G299" s="53"/>
      <c r="H299" s="75"/>
    </row>
    <row r="300" spans="1:8" ht="12.75">
      <c r="A300" s="21"/>
      <c r="B300" s="45"/>
      <c r="C300" s="16"/>
      <c r="D300" s="16"/>
      <c r="E300" s="10"/>
      <c r="F300" s="10"/>
      <c r="G300" s="17"/>
      <c r="H300" s="57"/>
    </row>
    <row r="301" spans="1:8" ht="12.75">
      <c r="A301" s="27">
        <v>14</v>
      </c>
      <c r="B301" s="22" t="s">
        <v>56</v>
      </c>
      <c r="C301" s="63"/>
      <c r="D301" s="28" t="s">
        <v>11</v>
      </c>
      <c r="E301" s="10"/>
      <c r="F301" s="10"/>
      <c r="G301" s="53"/>
      <c r="H301" s="75"/>
    </row>
    <row r="302" spans="1:8" ht="12.75">
      <c r="A302" s="27"/>
      <c r="B302" s="24"/>
      <c r="C302" s="63"/>
      <c r="D302" s="28"/>
      <c r="E302" s="10"/>
      <c r="F302" s="10"/>
      <c r="G302" s="61"/>
      <c r="H302" s="75"/>
    </row>
    <row r="303" spans="1:8" ht="12.75">
      <c r="A303" s="27"/>
      <c r="B303" s="24"/>
      <c r="C303" s="63"/>
      <c r="D303" s="28"/>
      <c r="E303" s="10"/>
      <c r="F303" s="10"/>
      <c r="G303" s="61"/>
      <c r="H303" s="75"/>
    </row>
    <row r="304" spans="1:8" ht="12.75">
      <c r="A304" s="10"/>
      <c r="B304" s="46"/>
      <c r="C304" s="16"/>
      <c r="D304" s="16"/>
      <c r="E304" s="10"/>
      <c r="F304" s="10"/>
      <c r="G304" s="10"/>
      <c r="H304" s="57"/>
    </row>
    <row r="305" spans="1:8" ht="12.75">
      <c r="A305" s="25"/>
      <c r="B305" s="50" t="s">
        <v>58</v>
      </c>
      <c r="C305" s="16"/>
      <c r="D305" s="28"/>
      <c r="E305" s="10"/>
      <c r="F305" s="10"/>
      <c r="G305" s="10"/>
      <c r="H305" s="60">
        <f>SUM(H6:H304)</f>
        <v>0</v>
      </c>
    </row>
    <row r="306" spans="1:8" ht="12.75">
      <c r="A306" s="25"/>
      <c r="B306" s="27"/>
      <c r="C306" s="16"/>
      <c r="D306" s="28"/>
      <c r="E306" s="10"/>
      <c r="F306" s="10"/>
      <c r="G306" s="10"/>
      <c r="H306" s="70"/>
    </row>
    <row r="307" spans="1:8" ht="12.75">
      <c r="A307" s="25"/>
      <c r="B307" s="27" t="s">
        <v>135</v>
      </c>
      <c r="C307" s="16"/>
      <c r="D307" s="28"/>
      <c r="E307" s="10"/>
      <c r="F307" s="10"/>
      <c r="G307" s="10"/>
      <c r="H307" s="59"/>
    </row>
    <row r="308" spans="1:8" ht="12.75">
      <c r="A308" s="10"/>
      <c r="B308" s="27"/>
      <c r="C308" s="16"/>
      <c r="D308" s="28"/>
      <c r="E308" s="25"/>
      <c r="F308" s="10"/>
      <c r="G308" s="10"/>
      <c r="H308" s="70"/>
    </row>
    <row r="309" spans="1:8" ht="12.75">
      <c r="A309" s="10"/>
      <c r="B309" s="27" t="s">
        <v>59</v>
      </c>
      <c r="C309" s="16"/>
      <c r="D309" s="16"/>
      <c r="E309" s="25"/>
      <c r="F309" s="10"/>
      <c r="G309" s="10"/>
      <c r="H309" s="71">
        <f>SUM(H305:H307)</f>
        <v>0</v>
      </c>
    </row>
    <row r="310" spans="1:8" ht="12.75">
      <c r="A310" s="7"/>
      <c r="B310" s="72" t="s">
        <v>60</v>
      </c>
      <c r="C310" s="19"/>
      <c r="D310" s="29"/>
      <c r="E310" s="69"/>
      <c r="F310" s="7"/>
      <c r="G310" s="7"/>
      <c r="H310" s="73"/>
    </row>
  </sheetData>
  <sheetProtection/>
  <mergeCells count="3">
    <mergeCell ref="E247:G247"/>
    <mergeCell ref="E3:G3"/>
    <mergeCell ref="E113:G113"/>
  </mergeCells>
  <printOptions/>
  <pageMargins left="0.75" right="0.5" top="0.5" bottom="0.5" header="0.5" footer="0.5"/>
  <pageSetup horizontalDpi="600" verticalDpi="600" orientation="landscape" scale="34" r:id="rId1"/>
  <rowBreaks count="2" manualBreakCount="2">
    <brk id="110" max="7" man="1"/>
    <brk id="24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Nixon</cp:lastModifiedBy>
  <cp:lastPrinted>2012-05-09T16:52:37Z</cp:lastPrinted>
  <dcterms:created xsi:type="dcterms:W3CDTF">2004-06-01T16:31:59Z</dcterms:created>
  <dcterms:modified xsi:type="dcterms:W3CDTF">2018-08-22T10:33:33Z</dcterms:modified>
  <cp:category/>
  <cp:version/>
  <cp:contentType/>
  <cp:contentStatus/>
</cp:coreProperties>
</file>